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etup" sheetId="1" r:id="rId3"/>
    <sheet state="visible" name="Expenses" sheetId="2" r:id="rId4"/>
    <sheet state="visible" name="Income" sheetId="3" r:id="rId5"/>
    <sheet state="visible" name="Summary" sheetId="4" r:id="rId6"/>
  </sheets>
  <definedNames>
    <definedName name="StartingBalance">Setup!$C$13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">
      <text>
        <t xml:space="preserve">annual vaccines plus worming. Determine annual total and divide by 12 to allocate for each month or enter the total month amount only where applicable</t>
      </text>
    </comment>
    <comment authorId="0" ref="C6">
      <text>
        <t xml:space="preserve">Injections, Dental, Chiropractic, Coggins, health papers for shows</t>
      </text>
    </comment>
    <comment authorId="0" ref="C7">
      <text>
        <t xml:space="preserve">Typically every 6 weeks, approximately 8 x per year</t>
      </text>
    </comment>
    <comment authorId="0" ref="C21">
      <text>
        <t xml:space="preserve">Includes trainer and yours</t>
      </text>
    </comment>
    <comment authorId="0" ref="C22">
      <text>
        <t xml:space="preserve">Includes trainer and yours</t>
      </text>
    </comment>
    <comment authorId="0" ref="C23">
      <text>
        <t xml:space="preserve">Your portion for meals and lodging for trainer and help</t>
      </text>
    </comment>
    <comment authorId="0" ref="C24">
      <text>
        <t xml:space="preserve">trainer charge for taking your horse(s) to show</t>
      </text>
    </comment>
    <comment authorId="0" ref="C25">
      <text>
        <t xml:space="preserve">Yours (if needed)</t>
      </text>
    </comment>
    <comment authorId="0" ref="C27">
      <text>
        <t xml:space="preserve">Some people pay the herd help in show ring, sometimes you have to hire a loper if showing on your own</t>
      </text>
    </comment>
    <comment authorId="0" ref="C28">
      <text>
        <t xml:space="preserve">Massage therapy, magnetic therapy, hydro therapy - discuss with your trainer before the show to decide if needed</t>
      </text>
    </comment>
    <comment authorId="0" ref="C49">
      <text>
        <t xml:space="preserve">Saddles, pads, bridles, halters, buckets, etc</t>
      </text>
    </comment>
    <comment authorId="0" ref="C60">
      <text>
        <t xml:space="preserve">Mare prep, IA, Embryo Transfer</t>
      </text>
    </comment>
    <comment authorId="0" ref="C63">
      <text>
        <t xml:space="preserve">If standing a stud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5">
      <text>
        <t xml:space="preserve">Total of Income - Expenses</t>
      </text>
    </comment>
    <comment authorId="0" ref="C26">
      <text>
        <t xml:space="preserve">This total includes the 'Starting Balance' from the 'Setup' tab.</t>
      </text>
    </comment>
    <comment authorId="0" ref="B31">
      <text>
        <t xml:space="preserve">This formula matches the categories in column C with their locations in the 'Income' tab, then displays the resulting row number. The formula in column D uses it to calculate the values in columns D:Q. </t>
      </text>
    </comment>
    <comment authorId="0" ref="B44">
      <text>
        <t xml:space="preserve">This formula matches the categories in column C with their locations in the 'Expenses' tab, then displays the resulting row number. The formula in column D uses it to calculate the values in columns D:Q. </t>
      </text>
    </comment>
  </commentList>
</comments>
</file>

<file path=xl/sharedStrings.xml><?xml version="1.0" encoding="utf-8"?>
<sst xmlns="http://schemas.openxmlformats.org/spreadsheetml/2006/main" count="107" uniqueCount="82">
  <si>
    <t>Income</t>
  </si>
  <si>
    <t>Expenses</t>
  </si>
  <si>
    <t>CHTO Cutting Horse Planner</t>
  </si>
  <si>
    <t>Total</t>
  </si>
  <si>
    <t>Average</t>
  </si>
  <si>
    <t>Training</t>
  </si>
  <si>
    <t>Monthly totals:</t>
  </si>
  <si>
    <t xml:space="preserve">Plan and track your monthly spending for the entire year. </t>
  </si>
  <si>
    <r>
      <t xml:space="preserve">How to use this template - </t>
    </r>
    <r>
      <rPr>
        <color rgb="FFCC0000"/>
      </rPr>
      <t>First Click On File and Choose Download Do NOT Fill In Here, Download to your computer first</t>
    </r>
  </si>
  <si>
    <t>Winnings</t>
  </si>
  <si>
    <t>Trainer fee</t>
  </si>
  <si>
    <t>1.</t>
  </si>
  <si>
    <t>Get started by entering your total budget amount for the year you want to allocate to cutting on line 13</t>
  </si>
  <si>
    <t>Horse Sales</t>
  </si>
  <si>
    <t>Breeding Sales</t>
  </si>
  <si>
    <t>Tack/Equipment Sales</t>
  </si>
  <si>
    <t>2.</t>
  </si>
  <si>
    <t xml:space="preserve">Then, fill out the 'Expenses' and 'Income' sheets </t>
  </si>
  <si>
    <t>Vaccinations / Worming</t>
  </si>
  <si>
    <t>Embryo Sales</t>
  </si>
  <si>
    <t>3.</t>
  </si>
  <si>
    <t>Other</t>
  </si>
  <si>
    <t>Feel free to change the "other" fields for your own use. Your changes will automatically be reflected on the 'Summary' tab, which shows an overview of your projected/actual spending.</t>
  </si>
  <si>
    <t>Vet Expense</t>
  </si>
  <si>
    <t>Shoeing/Trimming</t>
  </si>
  <si>
    <t>Configure</t>
  </si>
  <si>
    <t>Starting balance:</t>
  </si>
  <si>
    <t>Pre Works (3yr olds)</t>
  </si>
  <si>
    <t>Hauling (non show)</t>
  </si>
  <si>
    <t>Supplements</t>
  </si>
  <si>
    <t>Medicines/Special Feed</t>
  </si>
  <si>
    <t>Wellness Therapy</t>
  </si>
  <si>
    <t>Boarding-no training</t>
  </si>
  <si>
    <t>Showing</t>
  </si>
  <si>
    <t>Entry Fees</t>
  </si>
  <si>
    <t>Penalty Late Fees</t>
  </si>
  <si>
    <t>Finals Advance Fee</t>
  </si>
  <si>
    <t>Stalls</t>
  </si>
  <si>
    <t>Shavings</t>
  </si>
  <si>
    <t>Practice Pen</t>
  </si>
  <si>
    <t>Flag Works</t>
  </si>
  <si>
    <t>Trainer Expense</t>
  </si>
  <si>
    <t>Hauling</t>
  </si>
  <si>
    <t>RV/Hotel</t>
  </si>
  <si>
    <t>Meals (yours)</t>
  </si>
  <si>
    <t>Show Help/Hired Loper</t>
  </si>
  <si>
    <t>Lessons/Practice</t>
  </si>
  <si>
    <t>Lesson</t>
  </si>
  <si>
    <t>Clinic(s)</t>
  </si>
  <si>
    <t>Cattle works (non show)</t>
  </si>
  <si>
    <t>Flag works (non show)</t>
  </si>
  <si>
    <t>Miscellaneous</t>
  </si>
  <si>
    <t>Show photo purchases</t>
  </si>
  <si>
    <t>Show video views</t>
  </si>
  <si>
    <t>Show video purchases</t>
  </si>
  <si>
    <t>Travel to/from trainers</t>
  </si>
  <si>
    <t>Horse Insurance</t>
  </si>
  <si>
    <t>Truck Insurance</t>
  </si>
  <si>
    <t>Trailer Insurance</t>
  </si>
  <si>
    <t>Show Clothing/Accessories</t>
  </si>
  <si>
    <t>Tack</t>
  </si>
  <si>
    <t>Horse Blankets/Sheets/Coolers</t>
  </si>
  <si>
    <t>Truck Maintenance</t>
  </si>
  <si>
    <t>Trailer Maintenance</t>
  </si>
  <si>
    <t>Breeding</t>
  </si>
  <si>
    <t>Stud Fees</t>
  </si>
  <si>
    <t>Mare Care</t>
  </si>
  <si>
    <t>Chute Fee</t>
  </si>
  <si>
    <t>Recip Mare</t>
  </si>
  <si>
    <t>Hauling to/from breeding farm</t>
  </si>
  <si>
    <t>Stud Advertising</t>
  </si>
  <si>
    <t>Semen Collection/Storage</t>
  </si>
  <si>
    <t>Semen Shipment</t>
  </si>
  <si>
    <t>ABOUT THIS SHEET</t>
  </si>
  <si>
    <t>NOTE</t>
  </si>
  <si>
    <t>This sheet generates a summary of your spending based on data in the 'Expenses' and 'Income' tabs.</t>
  </si>
  <si>
    <t>This sheet  will update automatically.</t>
  </si>
  <si>
    <t>Make sure you've set a starting balance in the 'Setup' tab before beginning.</t>
  </si>
  <si>
    <t>Summary</t>
  </si>
  <si>
    <t>Net savings</t>
  </si>
  <si>
    <t>Ending balance</t>
  </si>
  <si>
    <t>Row 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</si>
</sst>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mm"/>
    <numFmt numFmtId="166" formatCode="mmm&quot; '&quot;yy"/>
  </numFmts>
  <fonts count="50">
    <font>
      <sz val="10.0"/>
      <color rgb="FF000000"/>
      <name val="Arial"/>
    </font>
    <font>
      <b/>
      <color rgb="FF576475"/>
      <name val="Lato"/>
    </font>
    <font>
      <name val="Lato"/>
    </font>
    <font>
      <b/>
      <i/>
      <sz val="11.0"/>
      <color rgb="FF334960"/>
      <name val="Lato"/>
    </font>
    <font>
      <sz val="10.0"/>
      <color rgb="FF576475"/>
      <name val="Lato"/>
    </font>
    <font>
      <sz val="10.0"/>
      <color rgb="FF334960"/>
      <name val="Lato"/>
    </font>
    <font>
      <b/>
      <i/>
      <sz val="9.0"/>
      <color rgb="FF334960"/>
      <name val="Lato"/>
    </font>
    <font>
      <b/>
      <sz val="18.0"/>
      <color rgb="FFF46524"/>
      <name val="Raleway"/>
    </font>
    <font>
      <b/>
      <sz val="18.0"/>
      <color rgb="FF576475"/>
      <name val="Lato"/>
    </font>
    <font>
      <b/>
      <sz val="11.0"/>
      <color rgb="FF334960"/>
      <name val="Lato"/>
    </font>
    <font>
      <b/>
      <sz val="21.0"/>
      <color rgb="FFF46524"/>
      <name val="Raleway"/>
    </font>
    <font>
      <b/>
      <i/>
      <sz val="9.0"/>
      <color rgb="FF576475"/>
      <name val="Lato"/>
    </font>
    <font>
      <b/>
      <sz val="17.0"/>
      <color rgb="FFF46524"/>
      <name val="Lato"/>
    </font>
    <font>
      <b/>
      <i/>
      <sz val="11.0"/>
      <color rgb="FF556376"/>
      <name val="Lato"/>
    </font>
    <font>
      <sz val="18.0"/>
      <color rgb="FFFF3800"/>
      <name val="Lato"/>
    </font>
    <font>
      <b/>
      <i/>
      <sz val="10.0"/>
      <color rgb="FFFFFFFF"/>
      <name val="Lato"/>
    </font>
    <font>
      <i/>
      <color rgb="FF576475"/>
      <name val="Lato"/>
    </font>
    <font>
      <color rgb="FF576475"/>
      <name val="Lato"/>
    </font>
    <font>
      <sz val="10.0"/>
      <color rgb="FFFFFFFF"/>
      <name val="Lato"/>
    </font>
    <font>
      <b/>
      <sz val="10.0"/>
      <color rgb="FFFFFFFF"/>
      <name val="Lato"/>
    </font>
    <font>
      <b/>
      <sz val="12.0"/>
      <color rgb="FF576475"/>
      <name val="Lato"/>
    </font>
    <font>
      <sz val="9.0"/>
      <color rgb="FFD9D9D9"/>
      <name val="Lato"/>
    </font>
    <font>
      <b/>
      <sz val="12.0"/>
      <color rgb="FF334960"/>
      <name val="Lato"/>
    </font>
    <font>
      <sz val="9.0"/>
      <color rgb="FF576475"/>
      <name val="Lato"/>
    </font>
    <font>
      <i/>
      <sz val="9.0"/>
      <color rgb="FF6C7687"/>
      <name val="Lato"/>
    </font>
    <font>
      <i/>
      <sz val="9.0"/>
      <color rgb="FF334960"/>
      <name val="Lato"/>
    </font>
    <font>
      <i/>
      <sz val="9.0"/>
      <color rgb="FFA7B0BF"/>
      <name val="Lato"/>
    </font>
    <font>
      <sz val="9.0"/>
      <color rgb="FF334960"/>
      <name val="Lato"/>
    </font>
    <font>
      <sz val="6.0"/>
      <color rgb="FFFFFFFF"/>
      <name val="Lato"/>
    </font>
    <font>
      <sz val="6.0"/>
      <color rgb="FFB7B7B7"/>
      <name val="Lato"/>
    </font>
    <font>
      <sz val="10.0"/>
      <name val="Lato"/>
    </font>
    <font>
      <i/>
      <name val="Lato"/>
    </font>
    <font>
      <b/>
      <sz val="12.0"/>
      <name val="Lato"/>
    </font>
    <font>
      <sz val="12.0"/>
      <name val="Lato"/>
    </font>
    <font>
      <sz val="10.0"/>
      <color rgb="FF434343"/>
      <name val="Lato"/>
    </font>
    <font>
      <b/>
      <sz val="9.0"/>
      <color rgb="FF222222"/>
      <name val="Lato"/>
    </font>
    <font>
      <b/>
      <sz val="18.0"/>
      <color rgb="FFF46524"/>
      <name val="Lato"/>
    </font>
    <font>
      <b/>
      <sz val="6.0"/>
      <color rgb="FFFFFFFF"/>
      <name val="Lato"/>
    </font>
    <font>
      <b/>
      <i/>
      <sz val="6.0"/>
      <color rgb="FFB7B7B7"/>
      <name val="Lato"/>
    </font>
    <font>
      <b/>
      <sz val="10.0"/>
      <color rgb="FF334960"/>
      <name val="Lato"/>
    </font>
    <font>
      <b/>
      <i/>
      <sz val="11.0"/>
      <color rgb="FF666666"/>
      <name val="Lato"/>
    </font>
    <font>
      <b/>
      <color rgb="FF334960"/>
      <name val="Lato"/>
    </font>
    <font>
      <i/>
      <sz val="10.0"/>
      <color rgb="FF6C7687"/>
      <name val="Lato"/>
    </font>
    <font>
      <color rgb="FF334960"/>
      <name val="Lato"/>
    </font>
    <font>
      <b/>
      <color rgb="FF222222"/>
      <name val="Lato"/>
    </font>
    <font>
      <color rgb="FF222222"/>
      <name val="Lato"/>
    </font>
    <font>
      <i/>
      <color rgb="FF6C7687"/>
      <name val="Lato"/>
    </font>
    <font>
      <b/>
      <sz val="18.0"/>
      <color rgb="FF334960"/>
      <name val="Lato"/>
    </font>
    <font>
      <sz val="11.0"/>
      <color rgb="FF334960"/>
      <name val="Lato"/>
    </font>
    <font>
      <sz val="11.0"/>
      <color rgb="FF576475"/>
      <name val="Lato"/>
    </font>
  </fonts>
  <fills count="5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6C7687"/>
        <bgColor rgb="FF6C7687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</border>
    <border>
      <left style="thin">
        <color rgb="FFFFFFFF"/>
      </left>
      <right style="thin">
        <color rgb="FFFFFFFF"/>
      </right>
      <bottom style="thin">
        <color rgb="FF6C7687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bottom style="dotted">
        <color rgb="FFA7B0BF"/>
      </bottom>
    </border>
    <border>
      <right style="thin">
        <color rgb="FFFFFFFF"/>
      </right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thin">
        <color rgb="FFFFFFFF"/>
      </right>
      <bottom style="hair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dotted">
        <color rgb="FFA7B0B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7B0BF"/>
      </bottom>
    </border>
    <border>
      <bottom style="thin">
        <color rgb="FFA7B0BF"/>
      </bottom>
    </border>
    <border>
      <bottom style="dotted">
        <color rgb="FFB7B7B7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A7B0B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B7B7B7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left" vertical="top"/>
    </xf>
    <xf borderId="0" fillId="2" fontId="2" numFmtId="0" xfId="0" applyAlignment="1" applyFont="1">
      <alignment horizontal="left"/>
    </xf>
    <xf borderId="1" fillId="2" fontId="3" numFmtId="0" xfId="0" applyAlignment="1" applyBorder="1" applyFont="1">
      <alignment horizontal="right" vertical="center"/>
    </xf>
    <xf borderId="1" fillId="2" fontId="4" numFmtId="0" xfId="0" applyAlignment="1" applyBorder="1" applyFont="1">
      <alignment horizontal="left" vertical="center"/>
    </xf>
    <xf borderId="1" fillId="2" fontId="5" numFmtId="164" xfId="0" applyAlignment="1" applyBorder="1" applyFont="1" applyNumberFormat="1">
      <alignment horizontal="right" vertical="center"/>
    </xf>
    <xf borderId="1" fillId="2" fontId="6" numFmtId="164" xfId="0" applyAlignment="1" applyBorder="1" applyFont="1" applyNumberFormat="1">
      <alignment horizontal="right" vertical="center"/>
    </xf>
    <xf borderId="1" fillId="2" fontId="6" numFmtId="0" xfId="0" applyAlignment="1" applyBorder="1" applyFont="1">
      <alignment horizontal="right" vertical="center"/>
    </xf>
    <xf borderId="0" fillId="2" fontId="2" numFmtId="0" xfId="0" applyAlignment="1" applyFont="1">
      <alignment horizontal="center"/>
    </xf>
    <xf borderId="2" fillId="0" fontId="3" numFmtId="0" xfId="0" applyAlignment="1" applyBorder="1" applyFont="1">
      <alignment horizontal="right" readingOrder="0" vertical="bottom"/>
    </xf>
    <xf borderId="2" fillId="0" fontId="7" numFmtId="0" xfId="0" applyAlignment="1" applyBorder="1" applyFont="1">
      <alignment horizontal="left" readingOrder="0" vertical="bottom"/>
    </xf>
    <xf borderId="0" fillId="0" fontId="8" numFmtId="49" xfId="0" applyAlignment="1" applyFont="1" applyNumberFormat="1">
      <alignment horizontal="left" vertical="top"/>
    </xf>
    <xf borderId="2" fillId="0" fontId="9" numFmtId="165" xfId="0" applyAlignment="1" applyBorder="1" applyFont="1" applyNumberFormat="1">
      <alignment horizontal="right" readingOrder="0" vertical="bottom"/>
    </xf>
    <xf borderId="0" fillId="0" fontId="10" numFmtId="0" xfId="0" applyAlignment="1" applyFont="1">
      <alignment horizontal="left" readingOrder="0"/>
    </xf>
    <xf borderId="2" fillId="0" fontId="11" numFmtId="164" xfId="0" applyAlignment="1" applyBorder="1" applyFont="1" applyNumberFormat="1">
      <alignment horizontal="right" readingOrder="0" vertical="bottom"/>
    </xf>
    <xf borderId="2" fillId="0" fontId="11" numFmtId="0" xfId="0" applyAlignment="1" applyBorder="1" applyFont="1">
      <alignment horizontal="right" readingOrder="0" vertical="bottom"/>
    </xf>
    <xf borderId="0" fillId="0" fontId="12" numFmtId="0" xfId="0" applyAlignment="1" applyFont="1">
      <alignment horizontal="center" readingOrder="0"/>
    </xf>
    <xf borderId="3" fillId="0" fontId="13" numFmtId="0" xfId="0" applyAlignment="1" applyBorder="1" applyFont="1">
      <alignment horizontal="right" readingOrder="0" vertical="center"/>
    </xf>
    <xf borderId="0" fillId="0" fontId="14" numFmtId="0" xfId="0" applyAlignment="1" applyFont="1">
      <alignment horizontal="left"/>
    </xf>
    <xf borderId="4" fillId="0" fontId="13" numFmtId="0" xfId="0" applyAlignment="1" applyBorder="1" applyFont="1">
      <alignment horizontal="right" readingOrder="0" vertical="center"/>
    </xf>
    <xf borderId="0" fillId="0" fontId="1" numFmtId="49" xfId="0" applyAlignment="1" applyFont="1" applyNumberFormat="1">
      <alignment readingOrder="0" vertical="top"/>
    </xf>
    <xf borderId="0" fillId="3" fontId="15" numFmtId="0" xfId="0" applyAlignment="1" applyFill="1" applyFont="1">
      <alignment horizontal="left" readingOrder="0" vertical="center"/>
    </xf>
    <xf borderId="0" fillId="0" fontId="16" numFmtId="0" xfId="0" applyAlignment="1" applyFont="1">
      <alignment readingOrder="0" shrinkToFit="0" vertical="center" wrapText="1"/>
    </xf>
    <xf borderId="0" fillId="0" fontId="17" numFmtId="0" xfId="0" applyFont="1"/>
    <xf borderId="0" fillId="0" fontId="1" numFmtId="49" xfId="0" applyAlignment="1" applyFont="1" applyNumberFormat="1">
      <alignment horizontal="left" vertical="top"/>
    </xf>
    <xf borderId="0" fillId="3" fontId="18" numFmtId="164" xfId="0" applyAlignment="1" applyFont="1" applyNumberFormat="1">
      <alignment horizontal="right" readingOrder="0" vertical="center"/>
    </xf>
    <xf borderId="5" fillId="0" fontId="2" numFmtId="0" xfId="0" applyAlignment="1" applyBorder="1" applyFont="1">
      <alignment horizontal="left"/>
    </xf>
    <xf borderId="5" fillId="0" fontId="2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0" fillId="3" fontId="19" numFmtId="164" xfId="0" applyAlignment="1" applyFont="1" applyNumberFormat="1">
      <alignment horizontal="right" readingOrder="0" vertical="center"/>
    </xf>
    <xf borderId="0" fillId="0" fontId="2" numFmtId="0" xfId="0" applyAlignment="1" applyFont="1">
      <alignment horizontal="center"/>
    </xf>
    <xf borderId="0" fillId="0" fontId="20" numFmtId="49" xfId="0" applyAlignment="1" applyFont="1" applyNumberFormat="1">
      <alignment horizontal="left" readingOrder="0" vertical="top"/>
    </xf>
    <xf borderId="6" fillId="0" fontId="21" numFmtId="164" xfId="0" applyAlignment="1" applyBorder="1" applyFont="1" applyNumberFormat="1">
      <alignment horizontal="right" readingOrder="0" vertical="center"/>
    </xf>
    <xf borderId="0" fillId="0" fontId="22" numFmtId="0" xfId="0" applyAlignment="1" applyFont="1">
      <alignment horizontal="left" readingOrder="0" vertical="center"/>
    </xf>
    <xf borderId="7" fillId="0" fontId="3" numFmtId="0" xfId="0" applyAlignment="1" applyBorder="1" applyFont="1">
      <alignment horizontal="right" readingOrder="0" vertical="center"/>
    </xf>
    <xf borderId="8" fillId="0" fontId="3" numFmtId="0" xfId="0" applyAlignment="1" applyBorder="1" applyFont="1">
      <alignment horizontal="right" readingOrder="0" vertical="center"/>
    </xf>
    <xf borderId="9" fillId="0" fontId="3" numFmtId="0" xfId="0" applyAlignment="1" applyBorder="1" applyFont="1">
      <alignment horizontal="right" readingOrder="0" vertical="center"/>
    </xf>
    <xf borderId="10" fillId="0" fontId="3" numFmtId="0" xfId="0" applyAlignment="1" applyBorder="1" applyFont="1">
      <alignment horizontal="right" readingOrder="0" vertical="center"/>
    </xf>
    <xf borderId="0" fillId="0" fontId="5" numFmtId="0" xfId="0" applyAlignment="1" applyFont="1">
      <alignment horizontal="left" readingOrder="0" vertical="center"/>
    </xf>
    <xf borderId="0" fillId="0" fontId="23" numFmtId="164" xfId="0" applyAlignment="1" applyFont="1" applyNumberFormat="1">
      <alignment horizontal="right" readingOrder="0" vertical="center"/>
    </xf>
    <xf borderId="0" fillId="0" fontId="2" numFmtId="0" xfId="0" applyFont="1"/>
    <xf borderId="0" fillId="0" fontId="24" numFmtId="164" xfId="0" applyAlignment="1" applyFont="1" applyNumberFormat="1">
      <alignment horizontal="right" vertical="center"/>
    </xf>
    <xf borderId="0" fillId="0" fontId="1" numFmtId="49" xfId="0" applyAlignment="1" applyFont="1" applyNumberFormat="1">
      <alignment horizontal="right" readingOrder="0" vertical="top"/>
    </xf>
    <xf borderId="11" fillId="0" fontId="25" numFmtId="164" xfId="0" applyAlignment="1" applyBorder="1" applyFont="1" applyNumberFormat="1">
      <alignment horizontal="right" vertical="center"/>
    </xf>
    <xf borderId="0" fillId="4" fontId="4" numFmtId="0" xfId="0" applyAlignment="1" applyFill="1" applyFont="1">
      <alignment horizontal="left" readingOrder="0" shrinkToFit="0" vertical="top" wrapText="1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readingOrder="0" vertical="center"/>
    </xf>
    <xf borderId="0" fillId="0" fontId="1" numFmtId="164" xfId="0" applyAlignment="1" applyFont="1" applyNumberFormat="1">
      <alignment horizontal="left" readingOrder="0" vertical="center"/>
    </xf>
    <xf borderId="0" fillId="0" fontId="17" numFmtId="164" xfId="0" applyAlignment="1" applyFont="1" applyNumberFormat="1">
      <alignment horizontal="center" readingOrder="0" vertical="center"/>
    </xf>
    <xf borderId="0" fillId="0" fontId="17" numFmtId="0" xfId="0" applyAlignment="1" applyFont="1">
      <alignment vertical="center"/>
    </xf>
    <xf borderId="0" fillId="0" fontId="17" numFmtId="0" xfId="0" applyAlignment="1" applyFont="1">
      <alignment horizontal="center"/>
    </xf>
    <xf borderId="0" fillId="0" fontId="23" numFmtId="164" xfId="0" applyAlignment="1" applyFont="1" applyNumberFormat="1">
      <alignment horizontal="right" vertical="center"/>
    </xf>
    <xf borderId="0" fillId="0" fontId="5" numFmtId="0" xfId="0" applyAlignment="1" applyFont="1">
      <alignment horizontal="left" vertical="center"/>
    </xf>
    <xf borderId="0" fillId="0" fontId="26" numFmtId="164" xfId="0" applyAlignment="1" applyFont="1" applyNumberFormat="1">
      <alignment horizontal="right" vertical="center"/>
    </xf>
    <xf borderId="0" fillId="0" fontId="26" numFmtId="164" xfId="0" applyAlignment="1" applyFont="1" applyNumberFormat="1">
      <alignment horizontal="right" readingOrder="0" vertical="center"/>
    </xf>
    <xf borderId="7" fillId="0" fontId="3" numFmtId="0" xfId="0" applyAlignment="1" applyBorder="1" applyFont="1">
      <alignment horizontal="right" vertical="center"/>
    </xf>
    <xf borderId="9" fillId="0" fontId="3" numFmtId="0" xfId="0" applyAlignment="1" applyBorder="1" applyFont="1">
      <alignment horizontal="right" vertical="center"/>
    </xf>
    <xf borderId="0" fillId="0" fontId="4" numFmtId="0" xfId="0" applyAlignment="1" applyFont="1">
      <alignment horizontal="left" vertical="center"/>
    </xf>
    <xf borderId="8" fillId="0" fontId="9" numFmtId="0" xfId="0" applyAlignment="1" applyBorder="1" applyFont="1">
      <alignment horizontal="right" readingOrder="0" vertical="center"/>
    </xf>
    <xf borderId="7" fillId="0" fontId="3" numFmtId="0" xfId="0" applyAlignment="1" applyBorder="1" applyFont="1">
      <alignment horizontal="right" vertical="center"/>
    </xf>
    <xf borderId="9" fillId="0" fontId="3" numFmtId="0" xfId="0" applyAlignment="1" applyBorder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27" numFmtId="164" xfId="0" applyAlignment="1" applyFont="1" applyNumberFormat="1">
      <alignment horizontal="right" readingOrder="0" vertical="center"/>
    </xf>
    <xf borderId="0" fillId="0" fontId="25" numFmtId="164" xfId="0" applyAlignment="1" applyFont="1" applyNumberFormat="1">
      <alignment horizontal="right" vertical="center"/>
    </xf>
    <xf borderId="0" fillId="2" fontId="28" numFmtId="0" xfId="0" applyAlignment="1" applyFont="1">
      <alignment vertical="center"/>
    </xf>
    <xf borderId="0" fillId="2" fontId="29" numFmtId="0" xfId="0" applyAlignment="1" applyFont="1">
      <alignment horizontal="right" vertical="center"/>
    </xf>
    <xf borderId="0" fillId="2" fontId="30" numFmtId="0" xfId="0" applyAlignment="1" applyFont="1">
      <alignment vertical="bottom"/>
    </xf>
    <xf borderId="0" fillId="2" fontId="2" numFmtId="0" xfId="0" applyAlignment="1" applyFont="1">
      <alignment horizontal="left" vertical="center"/>
    </xf>
    <xf borderId="0" fillId="2" fontId="31" numFmtId="0" xfId="0" applyAlignment="1" applyFont="1">
      <alignment horizontal="left" vertical="center"/>
    </xf>
    <xf borderId="5" fillId="0" fontId="30" numFmtId="0" xfId="0" applyAlignment="1" applyBorder="1" applyFont="1">
      <alignment vertical="bottom"/>
    </xf>
    <xf borderId="5" fillId="0" fontId="29" numFmtId="0" xfId="0" applyAlignment="1" applyBorder="1" applyFont="1">
      <alignment horizontal="right" vertical="center"/>
    </xf>
    <xf borderId="5" fillId="0" fontId="2" numFmtId="0" xfId="0" applyAlignment="1" applyBorder="1" applyFont="1">
      <alignment vertical="center"/>
    </xf>
    <xf borderId="5" fillId="0" fontId="31" numFmtId="0" xfId="0" applyAlignment="1" applyBorder="1" applyFont="1">
      <alignment vertical="center"/>
    </xf>
    <xf borderId="0" fillId="0" fontId="28" numFmtId="0" xfId="0" applyAlignment="1" applyFont="1">
      <alignment vertical="center"/>
    </xf>
    <xf borderId="0" fillId="0" fontId="29" numFmtId="0" xfId="0" applyAlignment="1" applyFont="1">
      <alignment horizontal="right" vertical="center"/>
    </xf>
    <xf borderId="0" fillId="0" fontId="32" numFmtId="0" xfId="0" applyAlignment="1" applyFont="1">
      <alignment vertical="bottom"/>
    </xf>
    <xf borderId="0" fillId="0" fontId="33" numFmtId="0" xfId="0" applyAlignment="1" applyFont="1">
      <alignment vertical="bottom"/>
    </xf>
    <xf borderId="0" fillId="0" fontId="33" numFmtId="0" xfId="0" applyFont="1"/>
    <xf borderId="0" fillId="0" fontId="32" numFmtId="0" xfId="0" applyAlignment="1" applyFont="1">
      <alignment horizontal="left" vertical="bottom"/>
    </xf>
    <xf borderId="0" fillId="0" fontId="30" numFmtId="0" xfId="0" applyAlignment="1" applyFont="1">
      <alignment vertical="bottom"/>
    </xf>
    <xf borderId="0" fillId="0" fontId="2" numFmtId="0" xfId="0" applyAlignment="1" applyFont="1">
      <alignment vertical="center"/>
    </xf>
    <xf borderId="0" fillId="0" fontId="31" numFmtId="0" xfId="0" applyAlignment="1" applyFont="1">
      <alignment vertical="center"/>
    </xf>
    <xf borderId="0" fillId="0" fontId="30" numFmtId="0" xfId="0" applyAlignment="1" applyFont="1">
      <alignment horizontal="left" readingOrder="0" shrinkToFit="0" vertical="center" wrapText="0"/>
    </xf>
    <xf borderId="0" fillId="0" fontId="30" numFmtId="0" xfId="0" applyAlignment="1" applyFont="1">
      <alignment vertical="center"/>
    </xf>
    <xf borderId="0" fillId="0" fontId="34" numFmtId="0" xfId="0" applyAlignment="1" applyFont="1">
      <alignment horizontal="left" readingOrder="0" vertical="top"/>
    </xf>
    <xf borderId="0" fillId="0" fontId="35" numFmtId="0" xfId="0" applyAlignment="1" applyFont="1">
      <alignment horizontal="left" readingOrder="0" vertical="center"/>
    </xf>
    <xf borderId="0" fillId="4" fontId="30" numFmtId="0" xfId="0" applyAlignment="1" applyFont="1">
      <alignment horizontal="left" readingOrder="0" vertical="top"/>
    </xf>
    <xf borderId="0" fillId="4" fontId="30" numFmtId="0" xfId="0" applyAlignment="1" applyFont="1">
      <alignment vertical="top"/>
    </xf>
    <xf borderId="0" fillId="0" fontId="30" numFmtId="0" xfId="0" applyAlignment="1" applyFont="1">
      <alignment vertical="top"/>
    </xf>
    <xf borderId="0" fillId="0" fontId="30" numFmtId="0" xfId="0" applyFont="1"/>
    <xf borderId="0" fillId="0" fontId="2" numFmtId="0" xfId="0" applyAlignment="1" applyFont="1">
      <alignment vertical="top"/>
    </xf>
    <xf borderId="0" fillId="0" fontId="31" numFmtId="0" xfId="0" applyAlignment="1" applyFont="1">
      <alignment vertical="top"/>
    </xf>
    <xf borderId="12" fillId="0" fontId="2" numFmtId="0" xfId="0" applyAlignment="1" applyBorder="1" applyFont="1">
      <alignment vertical="center"/>
    </xf>
    <xf borderId="12" fillId="0" fontId="29" numFmtId="0" xfId="0" applyAlignment="1" applyBorder="1" applyFont="1">
      <alignment horizontal="right" vertical="center"/>
    </xf>
    <xf borderId="12" fillId="0" fontId="31" numFmtId="0" xfId="0" applyAlignment="1" applyBorder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31" numFmtId="0" xfId="0" applyAlignment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0" fillId="0" fontId="7" numFmtId="0" xfId="0" applyAlignment="1" applyFont="1">
      <alignment horizontal="left" readingOrder="0" vertical="center"/>
    </xf>
    <xf borderId="0" fillId="0" fontId="36" numFmtId="0" xfId="0" applyAlignment="1" applyFont="1">
      <alignment horizontal="left" readingOrder="0" vertical="center"/>
    </xf>
    <xf borderId="0" fillId="0" fontId="2" numFmtId="0" xfId="0" applyAlignment="1" applyFont="1">
      <alignment horizontal="right" vertical="center"/>
    </xf>
    <xf borderId="0" fillId="0" fontId="31" numFmtId="0" xfId="0" applyAlignment="1" applyFont="1">
      <alignment horizontal="right" vertical="center"/>
    </xf>
    <xf borderId="0" fillId="0" fontId="37" numFmtId="0" xfId="0" applyAlignment="1" applyFont="1">
      <alignment horizontal="center" vertical="center"/>
    </xf>
    <xf borderId="0" fillId="0" fontId="38" numFmtId="0" xfId="0" applyAlignment="1" applyFont="1">
      <alignment horizontal="right" readingOrder="0" vertical="center"/>
    </xf>
    <xf borderId="13" fillId="0" fontId="39" numFmtId="164" xfId="0" applyAlignment="1" applyBorder="1" applyFont="1" applyNumberFormat="1">
      <alignment vertical="center"/>
    </xf>
    <xf borderId="14" fillId="4" fontId="9" numFmtId="166" xfId="0" applyAlignment="1" applyBorder="1" applyFont="1" applyNumberFormat="1">
      <alignment horizontal="right" readingOrder="0" vertical="center"/>
    </xf>
    <xf borderId="14" fillId="4" fontId="40" numFmtId="166" xfId="0" applyAlignment="1" applyBorder="1" applyFont="1" applyNumberFormat="1">
      <alignment horizontal="right" readingOrder="0" vertical="center"/>
    </xf>
    <xf borderId="0" fillId="0" fontId="9" numFmtId="0" xfId="0" applyAlignment="1" applyFont="1">
      <alignment horizontal="right" vertical="center"/>
    </xf>
    <xf borderId="0" fillId="0" fontId="41" numFmtId="0" xfId="0" applyAlignment="1" applyFont="1">
      <alignment readingOrder="0" vertical="center"/>
    </xf>
    <xf borderId="0" fillId="0" fontId="17" numFmtId="164" xfId="0" applyAlignment="1" applyFont="1" applyNumberFormat="1">
      <alignment horizontal="right" readingOrder="0" vertical="center"/>
    </xf>
    <xf borderId="11" fillId="0" fontId="42" numFmtId="164" xfId="0" applyAlignment="1" applyBorder="1" applyFont="1" applyNumberFormat="1">
      <alignment horizontal="right" vertical="center"/>
    </xf>
    <xf borderId="0" fillId="0" fontId="43" numFmtId="164" xfId="0" applyAlignment="1" applyFont="1" applyNumberFormat="1">
      <alignment horizontal="right" vertical="center"/>
    </xf>
    <xf borderId="0" fillId="0" fontId="28" numFmtId="0" xfId="0" applyAlignment="1" applyFont="1">
      <alignment vertical="top"/>
    </xf>
    <xf borderId="0" fillId="0" fontId="29" numFmtId="0" xfId="0" applyAlignment="1" applyFont="1">
      <alignment horizontal="right" vertical="top"/>
    </xf>
    <xf borderId="15" fillId="0" fontId="41" numFmtId="0" xfId="0" applyAlignment="1" applyBorder="1" applyFont="1">
      <alignment readingOrder="0" vertical="top"/>
    </xf>
    <xf borderId="15" fillId="0" fontId="17" numFmtId="164" xfId="0" applyAlignment="1" applyBorder="1" applyFont="1" applyNumberFormat="1">
      <alignment horizontal="right" readingOrder="0" vertical="top"/>
    </xf>
    <xf borderId="16" fillId="0" fontId="42" numFmtId="164" xfId="0" applyAlignment="1" applyBorder="1" applyFont="1" applyNumberFormat="1">
      <alignment horizontal="right" vertical="top"/>
    </xf>
    <xf borderId="17" fillId="0" fontId="42" numFmtId="164" xfId="0" applyAlignment="1" applyBorder="1" applyFont="1" applyNumberFormat="1">
      <alignment horizontal="right" vertical="top"/>
    </xf>
    <xf borderId="0" fillId="0" fontId="43" numFmtId="164" xfId="0" applyAlignment="1" applyFont="1" applyNumberFormat="1">
      <alignment horizontal="right" vertical="top"/>
    </xf>
    <xf borderId="0" fillId="0" fontId="28" numFmtId="0" xfId="0" applyAlignment="1" applyFont="1">
      <alignment vertical="bottom"/>
    </xf>
    <xf borderId="0" fillId="0" fontId="29" numFmtId="0" xfId="0" applyAlignment="1" applyFont="1">
      <alignment horizontal="right" vertical="bottom"/>
    </xf>
    <xf borderId="0" fillId="0" fontId="44" numFmtId="0" xfId="0" applyAlignment="1" applyFont="1">
      <alignment readingOrder="0" vertical="bottom"/>
    </xf>
    <xf borderId="0" fillId="0" fontId="17" numFmtId="164" xfId="0" applyAlignment="1" applyFont="1" applyNumberFormat="1">
      <alignment horizontal="right" readingOrder="0" vertical="bottom"/>
    </xf>
    <xf borderId="3" fillId="0" fontId="42" numFmtId="164" xfId="0" applyAlignment="1" applyBorder="1" applyFont="1" applyNumberFormat="1">
      <alignment horizontal="right" vertical="bottom"/>
    </xf>
    <xf borderId="0" fillId="0" fontId="41" numFmtId="164" xfId="0" applyAlignment="1" applyFont="1" applyNumberFormat="1">
      <alignment horizontal="right" readingOrder="0" vertical="bottom"/>
    </xf>
    <xf borderId="0" fillId="0" fontId="44" numFmtId="0" xfId="0" applyAlignment="1" applyFont="1">
      <alignment readingOrder="0" vertical="center"/>
    </xf>
    <xf borderId="0" fillId="0" fontId="45" numFmtId="164" xfId="0" applyAlignment="1" applyFont="1" applyNumberFormat="1">
      <alignment horizontal="right" readingOrder="0" vertical="center"/>
    </xf>
    <xf borderId="11" fillId="0" fontId="42" numFmtId="0" xfId="0" applyAlignment="1" applyBorder="1" applyFont="1">
      <alignment horizontal="right" vertical="center"/>
    </xf>
    <xf borderId="3" fillId="0" fontId="42" numFmtId="164" xfId="0" applyAlignment="1" applyBorder="1" applyFont="1" applyNumberFormat="1">
      <alignment horizontal="right" vertical="center"/>
    </xf>
    <xf borderId="0" fillId="0" fontId="46" numFmtId="164" xfId="0" applyAlignment="1" applyFont="1" applyNumberFormat="1">
      <alignment horizontal="right" vertical="center"/>
    </xf>
    <xf borderId="0" fillId="0" fontId="43" numFmtId="0" xfId="0" applyAlignment="1" applyFont="1">
      <alignment horizontal="right" vertical="center"/>
    </xf>
    <xf borderId="0" fillId="0" fontId="46" numFmtId="0" xfId="0" applyAlignment="1" applyFont="1">
      <alignment horizontal="right" vertical="center"/>
    </xf>
    <xf borderId="0" fillId="0" fontId="47" numFmtId="0" xfId="0" applyAlignment="1" applyFont="1">
      <alignment horizontal="left" readingOrder="0" vertical="center"/>
    </xf>
    <xf borderId="0" fillId="0" fontId="47" numFmtId="0" xfId="0" applyAlignment="1" applyFont="1">
      <alignment horizontal="right" readingOrder="0" vertical="center"/>
    </xf>
    <xf borderId="0" fillId="4" fontId="48" numFmtId="166" xfId="0" applyAlignment="1" applyFont="1" applyNumberFormat="1">
      <alignment horizontal="right" readingOrder="0" vertical="center"/>
    </xf>
    <xf borderId="11" fillId="0" fontId="29" numFmtId="0" xfId="0" applyAlignment="1" applyBorder="1" applyFont="1">
      <alignment horizontal="right" vertical="center"/>
    </xf>
    <xf borderId="3" fillId="0" fontId="39" numFmtId="164" xfId="0" applyAlignment="1" applyBorder="1" applyFont="1" applyNumberFormat="1">
      <alignment vertical="center"/>
    </xf>
    <xf borderId="11" fillId="0" fontId="4" numFmtId="164" xfId="0" applyAlignment="1" applyBorder="1" applyFont="1" applyNumberFormat="1">
      <alignment horizontal="right" vertical="center"/>
    </xf>
    <xf borderId="11" fillId="0" fontId="43" numFmtId="164" xfId="0" applyAlignment="1" applyBorder="1" applyFont="1" applyNumberFormat="1">
      <alignment horizontal="right" vertical="center"/>
    </xf>
    <xf borderId="11" fillId="0" fontId="29" numFmtId="0" xfId="0" applyAlignment="1" applyBorder="1" applyFont="1">
      <alignment horizontal="right" vertical="center"/>
    </xf>
    <xf borderId="11" fillId="0" fontId="39" numFmtId="164" xfId="0" applyAlignment="1" applyBorder="1" applyFont="1" applyNumberFormat="1">
      <alignment vertical="center"/>
    </xf>
    <xf borderId="0" fillId="0" fontId="8" numFmtId="0" xfId="0" applyAlignment="1" applyFont="1">
      <alignment horizontal="left" readingOrder="0" vertical="center"/>
    </xf>
    <xf borderId="0" fillId="4" fontId="49" numFmtId="166" xfId="0" applyAlignment="1" applyFont="1" applyNumberFormat="1">
      <alignment horizontal="right" readingOrder="0" vertical="center"/>
    </xf>
    <xf borderId="0" fillId="0" fontId="17" numFmtId="0" xfId="0" applyAlignment="1" applyFont="1">
      <alignment horizontal="right"/>
    </xf>
    <xf borderId="0" fillId="0" fontId="43" numFmtId="0" xfId="0" applyAlignment="1" applyFont="1">
      <alignment horizontal="right"/>
    </xf>
    <xf borderId="13" fillId="0" fontId="17" numFmtId="0" xfId="0" applyAlignment="1" applyBorder="1" applyFont="1">
      <alignment vertical="center"/>
    </xf>
    <xf borderId="0" fillId="0" fontId="28" numFmtId="0" xfId="0" applyAlignment="1" applyFont="1">
      <alignment vertical="center"/>
    </xf>
    <xf borderId="18" fillId="0" fontId="39" numFmtId="164" xfId="0" applyAlignment="1" applyBorder="1" applyFont="1" applyNumberFormat="1">
      <alignment vertical="center"/>
    </xf>
    <xf borderId="18" fillId="0" fontId="4" numFmtId="164" xfId="0" applyAlignment="1" applyBorder="1" applyFont="1" applyNumberFormat="1">
      <alignment horizontal="right" vertical="center"/>
    </xf>
    <xf borderId="18" fillId="0" fontId="42" numFmtId="164" xfId="0" applyAlignment="1" applyBorder="1" applyFont="1" applyNumberFormat="1">
      <alignment horizontal="right" vertical="center"/>
    </xf>
    <xf borderId="11" fillId="0" fontId="43" numFmtId="0" xfId="0" applyAlignment="1" applyBorder="1" applyFont="1">
      <alignment horizontal="right" vertical="center"/>
    </xf>
    <xf borderId="19" fillId="0" fontId="39" numFmtId="164" xfId="0" applyAlignment="1" applyBorder="1" applyFont="1" applyNumberFormat="1">
      <alignment vertical="center"/>
    </xf>
    <xf borderId="19" fillId="0" fontId="4" numFmtId="164" xfId="0" applyAlignment="1" applyBorder="1" applyFont="1" applyNumberFormat="1">
      <alignment horizontal="right" vertical="center"/>
    </xf>
    <xf borderId="19" fillId="0" fontId="42" numFmtId="164" xfId="0" applyAlignment="1" applyBorder="1" applyFont="1" applyNumberFormat="1">
      <alignment horizontal="right" vertical="center"/>
    </xf>
    <xf borderId="11" fillId="0" fontId="43" numFmtId="0" xfId="0" applyAlignment="1" applyBorder="1" applyFont="1">
      <alignment horizontal="right" vertical="center"/>
    </xf>
    <xf borderId="3" fillId="0" fontId="43" numFmtId="164" xfId="0" applyAlignment="1" applyBorder="1" applyFont="1" applyNumberFormat="1">
      <alignment vertical="center"/>
    </xf>
    <xf borderId="3" fillId="0" fontId="4" numFmtId="164" xfId="0" applyAlignment="1" applyBorder="1" applyFont="1" applyNumberFormat="1">
      <alignment horizontal="right" vertical="center"/>
    </xf>
    <xf borderId="11" fillId="0" fontId="43" numFmtId="0" xfId="0" applyAlignment="1" applyBorder="1" applyFont="1">
      <alignment vertical="center"/>
    </xf>
    <xf borderId="0" fillId="0" fontId="4" numFmtId="164" xfId="0" applyAlignment="1" applyFont="1" applyNumberFormat="1">
      <alignment horizontal="right" vertical="center"/>
    </xf>
    <xf borderId="0" fillId="0" fontId="42" numFmtId="164" xfId="0" applyAlignment="1" applyFont="1" applyNumberFormat="1">
      <alignment horizontal="right" vertical="center"/>
    </xf>
    <xf borderId="0" fillId="0" fontId="43" numFmtId="0" xfId="0" applyAlignment="1" applyFont="1">
      <alignment vertical="center"/>
    </xf>
    <xf borderId="0" fillId="0" fontId="17" numFmtId="164" xfId="0" applyFont="1" applyNumberFormat="1"/>
    <xf borderId="0" fillId="0" fontId="17" numFmtId="164" xfId="0" applyAlignment="1" applyFont="1" applyNumberFormat="1">
      <alignment vertical="center"/>
    </xf>
    <xf borderId="0" fillId="4" fontId="4" numFmtId="164" xfId="0" applyAlignment="1" applyFont="1" applyNumberFormat="1">
      <alignment vertical="center"/>
    </xf>
    <xf borderId="0" fillId="0" fontId="46" numFmtId="164" xfId="0" applyAlignment="1" applyFont="1" applyNumberFormat="1">
      <alignment vertical="center"/>
    </xf>
  </cellXfs>
  <cellStyles count="1">
    <cellStyle xfId="0" name="Normal" builtinId="0"/>
  </cellStyles>
  <dxfs count="1">
    <dxf>
      <font>
        <color rgb="FFF46524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53380000000000004"/>
          <c:y val="0.19128"/>
          <c:w val="0.9089499999999999"/>
          <c:h val="0.6745"/>
        </c:manualLayout>
      </c:layout>
      <c:lineChart>
        <c:ser>
          <c:idx val="0"/>
          <c:order val="0"/>
          <c:tx>
            <c:strRef>
              <c:f>Summary!$C$23</c:f>
            </c:strRef>
          </c:tx>
          <c:spPr>
            <a:ln cmpd="sng" w="9525">
              <a:solidFill>
                <a:srgbClr val="6AA84F"/>
              </a:solidFill>
            </a:ln>
          </c:spPr>
          <c:marker>
            <c:symbol val="none"/>
          </c:marker>
          <c:cat>
            <c:strRef>
              <c:f>Summary!$D$22:$O$22</c:f>
            </c:strRef>
          </c:cat>
          <c:val>
            <c:numRef>
              <c:f>Summary!$D$23:$O$23</c:f>
            </c:numRef>
          </c:val>
          <c:smooth val="0"/>
        </c:ser>
        <c:ser>
          <c:idx val="1"/>
          <c:order val="1"/>
          <c:tx>
            <c:strRef>
              <c:f>Summary!$C$24</c:f>
            </c:strRef>
          </c:tx>
          <c:spPr>
            <a:ln cmpd="sng" w="9525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Summary!$D$22:$O$22</c:f>
            </c:strRef>
          </c:cat>
          <c:val>
            <c:numRef>
              <c:f>Summary!$D$24:$O$24</c:f>
            </c:numRef>
          </c:val>
          <c:smooth val="0"/>
        </c:ser>
        <c:axId val="401066371"/>
        <c:axId val="2021957476"/>
      </c:lineChart>
      <c:areaChart>
        <c:ser>
          <c:idx val="2"/>
          <c:order val="2"/>
          <c:tx>
            <c:strRef>
              <c:f>Summary!$C$26</c:f>
            </c:strRef>
          </c:tx>
          <c:spPr>
            <a:solidFill>
              <a:srgbClr val="999999">
                <a:alpha val="5000"/>
              </a:srgbClr>
            </a:solidFill>
            <a:ln cmpd="sng" w="9525">
              <a:solidFill>
                <a:srgbClr val="999999"/>
              </a:solidFill>
            </a:ln>
          </c:spPr>
          <c:cat>
            <c:strRef>
              <c:f>Summary!$D$22:$O$22</c:f>
            </c:strRef>
          </c:cat>
          <c:val>
            <c:numRef>
              <c:f>Summary!$D$26:$O$26</c:f>
            </c:numRef>
          </c:val>
        </c:ser>
        <c:axId val="401066371"/>
        <c:axId val="2021957476"/>
      </c:areaChart>
      <c:catAx>
        <c:axId val="401066371"/>
        <c:scaling>
          <c:orientation val="minMax"/>
        </c:scaling>
        <c:delete val="0"/>
        <c:axPos val="b"/>
        <c:txPr>
          <a:bodyPr/>
          <a:lstStyle/>
          <a:p>
            <a:pPr lvl="0">
              <a:defRPr b="0" sz="1100">
                <a:solidFill>
                  <a:srgbClr val="434343"/>
                </a:solidFill>
              </a:defRPr>
            </a:pPr>
          </a:p>
        </c:txPr>
        <c:crossAx val="2021957476"/>
      </c:catAx>
      <c:valAx>
        <c:axId val="202195747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sz="1100">
                <a:solidFill>
                  <a:srgbClr val="222222"/>
                </a:solidFill>
              </a:defRPr>
            </a:pPr>
          </a:p>
        </c:txPr>
        <c:crossAx val="401066371"/>
      </c:valAx>
    </c:plotArea>
    <c:legend>
      <c:legendPos val="t"/>
      <c:overlay val="0"/>
      <c:txPr>
        <a:bodyPr/>
        <a:lstStyle/>
        <a:p>
          <a:pPr lvl="0">
            <a:defRPr sz="1100">
              <a:solidFill>
                <a:srgbClr val="434343"/>
              </a:solidFill>
            </a:defRPr>
          </a:pPr>
        </a:p>
      </c:txPr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200">
                <a:solidFill>
                  <a:srgbClr val="434343"/>
                </a:solidFill>
              </a:defRPr>
            </a:pPr>
            <a:r>
              <a:t>Average $ spent per category</a:t>
            </a:r>
          </a:p>
        </c:rich>
      </c:tx>
      <c:overlay val="0"/>
    </c:title>
    <c:plotArea>
      <c:layout>
        <c:manualLayout>
          <c:xMode val="edge"/>
          <c:yMode val="edge"/>
          <c:x val="0.04796"/>
          <c:y val="0.16573000000000002"/>
          <c:w val="0.9316"/>
          <c:h val="0.716290000000000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DD7E6B"/>
            </a:solidFill>
          </c:spPr>
          <c:cat>
            <c:strRef>
              <c:f>Summary!$C$44:$C$48</c:f>
            </c:strRef>
          </c:cat>
          <c:val>
            <c:numRef>
              <c:f>Summary!$Q$44:$Q$48</c:f>
            </c:numRef>
          </c:val>
        </c:ser>
        <c:axId val="65030195"/>
        <c:axId val="1570378837"/>
      </c:barChart>
      <c:catAx>
        <c:axId val="65030195"/>
        <c:scaling>
          <c:orientation val="minMax"/>
        </c:scaling>
        <c:delete val="0"/>
        <c:axPos val="b"/>
        <c:txPr>
          <a:bodyPr/>
          <a:lstStyle/>
          <a:p>
            <a:pPr lvl="0">
              <a:defRPr b="0" sz="1100">
                <a:solidFill>
                  <a:srgbClr val="434343"/>
                </a:solidFill>
              </a:defRPr>
            </a:pPr>
          </a:p>
        </c:txPr>
        <c:crossAx val="1570378837"/>
      </c:catAx>
      <c:valAx>
        <c:axId val="157037883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sz="1100">
                <a:solidFill>
                  <a:srgbClr val="434343"/>
                </a:solidFill>
              </a:defRPr>
            </a:pPr>
          </a:p>
        </c:txPr>
        <c:crossAx val="65030195"/>
      </c:valAx>
    </c:plotArea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381000</xdr:colOff>
      <xdr:row>5</xdr:row>
      <xdr:rowOff>438150</xdr:rowOff>
    </xdr:from>
    <xdr:ext cx="11934825" cy="2876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409575</xdr:colOff>
      <xdr:row>48</xdr:row>
      <xdr:rowOff>514350</xdr:rowOff>
    </xdr:from>
    <xdr:ext cx="12144375" cy="33909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min="2" max="2" width="16.71"/>
    <col customWidth="1" min="3" max="3" width="45.29"/>
    <col customWidth="1" min="4" max="5" width="9.29"/>
    <col customWidth="1" min="6" max="6" width="5.86"/>
    <col customWidth="1" min="7" max="7" width="42.14"/>
  </cols>
  <sheetData>
    <row r="1" ht="6.0" customHeight="1">
      <c r="A1" s="1"/>
      <c r="B1" s="2"/>
      <c r="C1" s="2"/>
      <c r="D1" s="8"/>
      <c r="E1" s="8"/>
      <c r="F1" s="8"/>
      <c r="G1" s="2"/>
    </row>
    <row r="2" ht="42.0" customHeight="1">
      <c r="A2" s="11"/>
      <c r="B2" s="13" t="s">
        <v>2</v>
      </c>
      <c r="D2" s="16"/>
      <c r="E2" s="16"/>
      <c r="F2" s="16"/>
      <c r="G2" s="18"/>
    </row>
    <row r="3" ht="30.0" customHeight="1">
      <c r="A3" s="20"/>
      <c r="B3" s="22" t="s">
        <v>7</v>
      </c>
      <c r="G3" s="23"/>
    </row>
    <row r="4" ht="12.0" customHeight="1">
      <c r="A4" s="24"/>
      <c r="B4" s="26"/>
      <c r="C4" s="26"/>
      <c r="D4" s="27"/>
      <c r="E4" s="27"/>
      <c r="F4" s="27"/>
      <c r="G4" s="28"/>
    </row>
    <row r="5" ht="12.0" customHeight="1">
      <c r="A5" s="24"/>
      <c r="B5" s="28"/>
      <c r="C5" s="28"/>
      <c r="D5" s="30"/>
      <c r="E5" s="30"/>
      <c r="F5" s="30"/>
      <c r="G5" s="28"/>
    </row>
    <row r="6" ht="30.0" customHeight="1">
      <c r="A6" s="31"/>
      <c r="B6" s="33" t="s">
        <v>8</v>
      </c>
      <c r="C6" s="40"/>
      <c r="D6" s="30"/>
      <c r="E6" s="30"/>
      <c r="F6" s="30"/>
      <c r="G6" s="40"/>
    </row>
    <row r="7" ht="22.5" customHeight="1">
      <c r="A7" s="42" t="s">
        <v>11</v>
      </c>
      <c r="B7" s="44" t="s">
        <v>12</v>
      </c>
      <c r="G7" s="45"/>
    </row>
    <row r="8" ht="22.5" customHeight="1">
      <c r="A8" s="42" t="s">
        <v>16</v>
      </c>
      <c r="B8" s="44" t="s">
        <v>17</v>
      </c>
      <c r="G8" s="45"/>
    </row>
    <row r="9" ht="22.5" customHeight="1">
      <c r="A9" s="42" t="s">
        <v>20</v>
      </c>
      <c r="B9" s="44" t="s">
        <v>22</v>
      </c>
      <c r="G9" s="45"/>
    </row>
    <row r="10" ht="18.0" customHeight="1">
      <c r="A10" s="24"/>
      <c r="B10" s="26"/>
      <c r="C10" s="26"/>
      <c r="D10" s="27"/>
      <c r="E10" s="27"/>
      <c r="F10" s="27"/>
      <c r="G10" s="28"/>
    </row>
    <row r="11" ht="18.0" customHeight="1">
      <c r="A11" s="24"/>
      <c r="B11" s="28"/>
      <c r="C11" s="28"/>
      <c r="D11" s="30"/>
      <c r="E11" s="30"/>
      <c r="F11" s="30"/>
      <c r="G11" s="28"/>
    </row>
    <row r="12" ht="30.0" customHeight="1">
      <c r="A12" s="31"/>
      <c r="B12" s="33" t="s">
        <v>25</v>
      </c>
      <c r="C12" s="40"/>
      <c r="D12" s="30"/>
      <c r="E12" s="30"/>
      <c r="F12" s="30"/>
      <c r="G12" s="40"/>
    </row>
    <row r="13" ht="18.0" customHeight="1">
      <c r="A13" s="20"/>
      <c r="B13" s="46" t="s">
        <v>26</v>
      </c>
      <c r="C13" s="47">
        <v>25000.0</v>
      </c>
      <c r="D13" s="48"/>
      <c r="E13" s="48"/>
      <c r="F13" s="48"/>
      <c r="G13" s="23"/>
    </row>
    <row r="14" ht="18.0" customHeight="1">
      <c r="A14" s="20"/>
      <c r="B14" s="49"/>
      <c r="C14" s="23"/>
      <c r="D14" s="50"/>
      <c r="E14" s="50"/>
      <c r="F14" s="50"/>
      <c r="G14" s="23"/>
    </row>
  </sheetData>
  <mergeCells count="5">
    <mergeCell ref="B2:C2"/>
    <mergeCell ref="B8:F8"/>
    <mergeCell ref="B7:F7"/>
    <mergeCell ref="B3:F3"/>
    <mergeCell ref="B9:F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16.43"/>
    <col customWidth="1" min="2" max="2" width="2.29"/>
    <col customWidth="1" min="3" max="3" width="27.86"/>
    <col customWidth="1" min="4" max="15" width="8.71"/>
    <col customWidth="1" min="16" max="16" width="12.71"/>
    <col customWidth="1" min="17" max="17" width="9.29"/>
    <col customWidth="1" min="18" max="18" width="10.14"/>
  </cols>
  <sheetData>
    <row r="1" ht="6.0" customHeight="1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7"/>
      <c r="R1" s="7"/>
    </row>
    <row r="2" ht="38.25" customHeight="1">
      <c r="A2" s="9"/>
      <c r="B2" s="9"/>
      <c r="C2" s="10" t="s">
        <v>1</v>
      </c>
      <c r="D2" s="12">
        <v>42370.0</v>
      </c>
      <c r="E2" s="12">
        <v>42401.0</v>
      </c>
      <c r="F2" s="12">
        <v>42430.0</v>
      </c>
      <c r="G2" s="12">
        <v>42461.0</v>
      </c>
      <c r="H2" s="12">
        <v>42491.0</v>
      </c>
      <c r="I2" s="12">
        <v>42522.0</v>
      </c>
      <c r="J2" s="12">
        <v>42552.0</v>
      </c>
      <c r="K2" s="12">
        <v>42583.0</v>
      </c>
      <c r="L2" s="12">
        <v>42614.0</v>
      </c>
      <c r="M2" s="12">
        <v>42644.0</v>
      </c>
      <c r="N2" s="12">
        <v>42675.0</v>
      </c>
      <c r="O2" s="12">
        <v>42705.0</v>
      </c>
      <c r="P2" s="14" t="s">
        <v>3</v>
      </c>
      <c r="Q2" s="15" t="s">
        <v>4</v>
      </c>
      <c r="R2" s="15"/>
    </row>
    <row r="3" ht="24.0" customHeight="1">
      <c r="A3" s="17" t="s">
        <v>5</v>
      </c>
      <c r="B3" s="19"/>
      <c r="C3" s="21" t="s">
        <v>6</v>
      </c>
      <c r="D3" s="25">
        <f t="shared" ref="D3:O3" si="1">sum(D4:D14)</f>
        <v>1505</v>
      </c>
      <c r="E3" s="25">
        <f t="shared" si="1"/>
        <v>1325</v>
      </c>
      <c r="F3" s="25">
        <f t="shared" si="1"/>
        <v>1457</v>
      </c>
      <c r="G3" s="25">
        <f t="shared" si="1"/>
        <v>1325</v>
      </c>
      <c r="H3" s="25">
        <f t="shared" si="1"/>
        <v>1457</v>
      </c>
      <c r="I3" s="25">
        <f t="shared" si="1"/>
        <v>1325</v>
      </c>
      <c r="J3" s="25">
        <f t="shared" si="1"/>
        <v>1957</v>
      </c>
      <c r="K3" s="25">
        <f t="shared" si="1"/>
        <v>1825</v>
      </c>
      <c r="L3" s="25">
        <f t="shared" si="1"/>
        <v>1957</v>
      </c>
      <c r="M3" s="25">
        <f t="shared" si="1"/>
        <v>1525</v>
      </c>
      <c r="N3" s="25">
        <f t="shared" si="1"/>
        <v>1457</v>
      </c>
      <c r="O3" s="25">
        <f t="shared" si="1"/>
        <v>1325</v>
      </c>
      <c r="P3" s="29">
        <f t="shared" ref="P3:P29" si="2">sum(D3:O3)</f>
        <v>18440</v>
      </c>
      <c r="Q3" s="29">
        <f>iferror(average(D3:O3))</f>
        <v>1536.666667</v>
      </c>
      <c r="R3" s="32"/>
    </row>
    <row r="4" ht="19.5" customHeight="1">
      <c r="A4" s="35"/>
      <c r="B4" s="37"/>
      <c r="C4" s="38" t="s">
        <v>10</v>
      </c>
      <c r="D4" s="39">
        <v>1200.0</v>
      </c>
      <c r="E4" s="39">
        <v>1200.0</v>
      </c>
      <c r="F4" s="39">
        <v>1200.0</v>
      </c>
      <c r="G4" s="39">
        <v>1200.0</v>
      </c>
      <c r="H4" s="39">
        <v>1200.0</v>
      </c>
      <c r="I4" s="39">
        <v>1200.0</v>
      </c>
      <c r="J4" s="39">
        <v>1200.0</v>
      </c>
      <c r="K4" s="39">
        <v>1200.0</v>
      </c>
      <c r="L4" s="39">
        <v>1200.0</v>
      </c>
      <c r="M4" s="39">
        <v>1200.0</v>
      </c>
      <c r="N4" s="39">
        <v>1200.0</v>
      </c>
      <c r="O4" s="39">
        <v>1200.0</v>
      </c>
      <c r="P4" s="41">
        <f t="shared" si="2"/>
        <v>14400</v>
      </c>
      <c r="Q4" s="41">
        <f t="shared" ref="Q4:Q14" si="3">iferror(average(D4:O4),0)</f>
        <v>1200</v>
      </c>
      <c r="R4" s="43"/>
    </row>
    <row r="5" ht="19.5" customHeight="1">
      <c r="A5" s="34"/>
      <c r="B5" s="36"/>
      <c r="C5" s="38" t="s">
        <v>18</v>
      </c>
      <c r="D5" s="39">
        <v>60.0</v>
      </c>
      <c r="E5" s="39"/>
      <c r="F5" s="39">
        <v>12.0</v>
      </c>
      <c r="G5" s="39"/>
      <c r="H5" s="39">
        <v>12.0</v>
      </c>
      <c r="I5" s="39"/>
      <c r="J5" s="39">
        <v>12.0</v>
      </c>
      <c r="K5" s="39"/>
      <c r="L5" s="39">
        <v>12.0</v>
      </c>
      <c r="M5" s="39"/>
      <c r="N5" s="39">
        <v>12.0</v>
      </c>
      <c r="O5" s="39"/>
      <c r="P5" s="41">
        <f t="shared" si="2"/>
        <v>120</v>
      </c>
      <c r="Q5" s="41">
        <f t="shared" si="3"/>
        <v>20</v>
      </c>
      <c r="R5" s="43"/>
    </row>
    <row r="6" ht="19.5" customHeight="1">
      <c r="A6" s="34"/>
      <c r="B6" s="36"/>
      <c r="C6" s="38" t="s">
        <v>23</v>
      </c>
      <c r="D6" s="39">
        <v>100.0</v>
      </c>
      <c r="E6" s="39">
        <v>100.0</v>
      </c>
      <c r="F6" s="39">
        <v>100.0</v>
      </c>
      <c r="G6" s="39">
        <v>100.0</v>
      </c>
      <c r="H6" s="39">
        <v>100.0</v>
      </c>
      <c r="I6" s="39">
        <v>100.0</v>
      </c>
      <c r="J6" s="39">
        <v>100.0</v>
      </c>
      <c r="K6" s="39">
        <v>100.0</v>
      </c>
      <c r="L6" s="39">
        <v>100.0</v>
      </c>
      <c r="M6" s="39">
        <v>100.0</v>
      </c>
      <c r="N6" s="39">
        <v>100.0</v>
      </c>
      <c r="O6" s="39">
        <v>100.0</v>
      </c>
      <c r="P6" s="41">
        <f t="shared" si="2"/>
        <v>1200</v>
      </c>
      <c r="Q6" s="41">
        <f t="shared" si="3"/>
        <v>100</v>
      </c>
      <c r="R6" s="43"/>
    </row>
    <row r="7" ht="19.5" customHeight="1">
      <c r="A7" s="34"/>
      <c r="B7" s="36"/>
      <c r="C7" s="38" t="s">
        <v>24</v>
      </c>
      <c r="D7" s="39">
        <v>120.0</v>
      </c>
      <c r="E7" s="39"/>
      <c r="F7" s="39">
        <v>120.0</v>
      </c>
      <c r="G7" s="39"/>
      <c r="H7" s="39">
        <v>120.0</v>
      </c>
      <c r="I7" s="39"/>
      <c r="J7" s="39">
        <v>120.0</v>
      </c>
      <c r="K7" s="39"/>
      <c r="L7" s="39">
        <v>120.0</v>
      </c>
      <c r="M7" s="39"/>
      <c r="N7" s="39">
        <v>120.0</v>
      </c>
      <c r="O7" s="39"/>
      <c r="P7" s="41">
        <f t="shared" si="2"/>
        <v>720</v>
      </c>
      <c r="Q7" s="41">
        <f t="shared" si="3"/>
        <v>120</v>
      </c>
      <c r="R7" s="43"/>
    </row>
    <row r="8" ht="19.5" customHeight="1">
      <c r="A8" s="34"/>
      <c r="B8" s="36"/>
      <c r="C8" s="38" t="s">
        <v>27</v>
      </c>
      <c r="D8" s="39"/>
      <c r="E8" s="39"/>
      <c r="F8" s="39"/>
      <c r="G8" s="39"/>
      <c r="H8" s="39"/>
      <c r="I8" s="39"/>
      <c r="J8" s="39">
        <v>500.0</v>
      </c>
      <c r="K8" s="39">
        <v>500.0</v>
      </c>
      <c r="L8" s="39">
        <v>500.0</v>
      </c>
      <c r="M8" s="39">
        <v>200.0</v>
      </c>
      <c r="N8" s="39"/>
      <c r="O8" s="39"/>
      <c r="P8" s="41">
        <f t="shared" si="2"/>
        <v>1700</v>
      </c>
      <c r="Q8" s="41">
        <f t="shared" si="3"/>
        <v>425</v>
      </c>
      <c r="R8" s="43"/>
    </row>
    <row r="9" ht="19.5" customHeight="1">
      <c r="A9" s="34"/>
      <c r="B9" s="36"/>
      <c r="C9" s="38" t="s">
        <v>28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1">
        <f t="shared" si="2"/>
        <v>0</v>
      </c>
      <c r="Q9" s="41">
        <f t="shared" si="3"/>
        <v>0</v>
      </c>
      <c r="R9" s="43"/>
    </row>
    <row r="10" ht="19.5" customHeight="1">
      <c r="A10" s="34"/>
      <c r="B10" s="36"/>
      <c r="C10" s="38" t="s">
        <v>29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1">
        <f t="shared" si="2"/>
        <v>0</v>
      </c>
      <c r="Q10" s="41">
        <f t="shared" si="3"/>
        <v>0</v>
      </c>
      <c r="R10" s="43"/>
    </row>
    <row r="11" ht="19.5" customHeight="1">
      <c r="A11" s="34"/>
      <c r="B11" s="36"/>
      <c r="C11" s="38" t="s">
        <v>30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1">
        <f t="shared" si="2"/>
        <v>0</v>
      </c>
      <c r="Q11" s="41">
        <f t="shared" si="3"/>
        <v>0</v>
      </c>
      <c r="R11" s="43"/>
    </row>
    <row r="12" ht="19.5" customHeight="1">
      <c r="A12" s="34"/>
      <c r="B12" s="36"/>
      <c r="C12" s="38" t="s">
        <v>31</v>
      </c>
      <c r="D12" s="39">
        <v>25.0</v>
      </c>
      <c r="E12" s="39">
        <v>25.0</v>
      </c>
      <c r="F12" s="39">
        <v>25.0</v>
      </c>
      <c r="G12" s="39">
        <v>25.0</v>
      </c>
      <c r="H12" s="39">
        <v>25.0</v>
      </c>
      <c r="I12" s="39">
        <v>25.0</v>
      </c>
      <c r="J12" s="39">
        <v>25.0</v>
      </c>
      <c r="K12" s="39">
        <v>25.0</v>
      </c>
      <c r="L12" s="39">
        <v>25.0</v>
      </c>
      <c r="M12" s="39">
        <v>25.0</v>
      </c>
      <c r="N12" s="39">
        <v>25.0</v>
      </c>
      <c r="O12" s="39">
        <v>25.0</v>
      </c>
      <c r="P12" s="41">
        <f t="shared" si="2"/>
        <v>300</v>
      </c>
      <c r="Q12" s="41">
        <f t="shared" si="3"/>
        <v>25</v>
      </c>
      <c r="R12" s="43"/>
    </row>
    <row r="13" ht="19.5" customHeight="1">
      <c r="A13" s="34"/>
      <c r="B13" s="36"/>
      <c r="C13" s="38" t="s">
        <v>32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1">
        <f t="shared" si="2"/>
        <v>0</v>
      </c>
      <c r="Q13" s="41">
        <f t="shared" si="3"/>
        <v>0</v>
      </c>
      <c r="R13" s="43"/>
    </row>
    <row r="14" ht="19.5" customHeight="1">
      <c r="A14" s="34"/>
      <c r="B14" s="36"/>
      <c r="C14" s="38" t="s">
        <v>21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1">
        <f t="shared" si="2"/>
        <v>0</v>
      </c>
      <c r="Q14" s="41">
        <f t="shared" si="3"/>
        <v>0</v>
      </c>
      <c r="R14" s="43"/>
    </row>
    <row r="15" ht="24.0" customHeight="1">
      <c r="A15" s="17" t="s">
        <v>33</v>
      </c>
      <c r="B15" s="19"/>
      <c r="C15" s="21" t="s">
        <v>6</v>
      </c>
      <c r="D15" s="25">
        <f t="shared" ref="D15:O15" si="4">sum(D16:D31)</f>
        <v>0</v>
      </c>
      <c r="E15" s="25">
        <f t="shared" si="4"/>
        <v>0</v>
      </c>
      <c r="F15" s="25">
        <f t="shared" si="4"/>
        <v>0</v>
      </c>
      <c r="G15" s="25">
        <f t="shared" si="4"/>
        <v>0</v>
      </c>
      <c r="H15" s="25">
        <f t="shared" si="4"/>
        <v>0</v>
      </c>
      <c r="I15" s="25">
        <f t="shared" si="4"/>
        <v>0</v>
      </c>
      <c r="J15" s="25">
        <f t="shared" si="4"/>
        <v>0</v>
      </c>
      <c r="K15" s="25">
        <f t="shared" si="4"/>
        <v>0</v>
      </c>
      <c r="L15" s="25">
        <f t="shared" si="4"/>
        <v>0</v>
      </c>
      <c r="M15" s="25">
        <f t="shared" si="4"/>
        <v>0</v>
      </c>
      <c r="N15" s="25">
        <f t="shared" si="4"/>
        <v>0</v>
      </c>
      <c r="O15" s="25">
        <f t="shared" si="4"/>
        <v>0</v>
      </c>
      <c r="P15" s="29">
        <f t="shared" si="2"/>
        <v>0</v>
      </c>
      <c r="Q15" s="29">
        <f>iferror(average(D15:O15))</f>
        <v>0</v>
      </c>
      <c r="R15" s="32"/>
    </row>
    <row r="16" ht="19.5" customHeight="1">
      <c r="A16" s="35"/>
      <c r="B16" s="37"/>
      <c r="C16" s="38" t="s">
        <v>34</v>
      </c>
      <c r="D16" s="39"/>
      <c r="E16" s="39"/>
      <c r="F16" s="39"/>
      <c r="G16" s="39"/>
      <c r="H16" s="39"/>
      <c r="I16" s="39"/>
      <c r="J16" s="51"/>
      <c r="K16" s="51"/>
      <c r="L16" s="39"/>
      <c r="M16" s="39"/>
      <c r="N16" s="39"/>
      <c r="O16" s="39"/>
      <c r="P16" s="41">
        <f t="shared" si="2"/>
        <v>0</v>
      </c>
      <c r="Q16" s="41">
        <f t="shared" ref="Q16:Q29" si="5">iferror(average(D16:O16),0)</f>
        <v>0</v>
      </c>
      <c r="R16" s="43"/>
    </row>
    <row r="17" ht="19.5" customHeight="1">
      <c r="A17" s="35"/>
      <c r="B17" s="37"/>
      <c r="C17" s="38" t="s">
        <v>35</v>
      </c>
      <c r="D17" s="39"/>
      <c r="E17" s="39"/>
      <c r="F17" s="39"/>
      <c r="G17" s="39"/>
      <c r="H17" s="39"/>
      <c r="I17" s="39"/>
      <c r="J17" s="51"/>
      <c r="K17" s="51"/>
      <c r="L17" s="39"/>
      <c r="M17" s="39"/>
      <c r="N17" s="39"/>
      <c r="O17" s="39"/>
      <c r="P17" s="41">
        <f t="shared" si="2"/>
        <v>0</v>
      </c>
      <c r="Q17" s="41">
        <f t="shared" si="5"/>
        <v>0</v>
      </c>
      <c r="R17" s="43"/>
    </row>
    <row r="18" ht="19.5" customHeight="1">
      <c r="A18" s="35"/>
      <c r="B18" s="37"/>
      <c r="C18" s="38" t="s">
        <v>36</v>
      </c>
      <c r="D18" s="39"/>
      <c r="E18" s="39"/>
      <c r="F18" s="39"/>
      <c r="G18" s="39"/>
      <c r="H18" s="39"/>
      <c r="I18" s="39"/>
      <c r="J18" s="51"/>
      <c r="K18" s="51"/>
      <c r="L18" s="39"/>
      <c r="M18" s="39"/>
      <c r="N18" s="39"/>
      <c r="O18" s="39"/>
      <c r="P18" s="41">
        <f t="shared" si="2"/>
        <v>0</v>
      </c>
      <c r="Q18" s="41">
        <f t="shared" si="5"/>
        <v>0</v>
      </c>
      <c r="R18" s="43"/>
    </row>
    <row r="19" ht="19.5" customHeight="1">
      <c r="A19" s="35"/>
      <c r="B19" s="37"/>
      <c r="C19" s="38" t="s">
        <v>37</v>
      </c>
      <c r="D19" s="39"/>
      <c r="E19" s="39"/>
      <c r="F19" s="39"/>
      <c r="G19" s="39"/>
      <c r="H19" s="39"/>
      <c r="I19" s="39"/>
      <c r="J19" s="51"/>
      <c r="K19" s="51"/>
      <c r="L19" s="39"/>
      <c r="M19" s="39"/>
      <c r="N19" s="39"/>
      <c r="O19" s="39"/>
      <c r="P19" s="41">
        <f t="shared" si="2"/>
        <v>0</v>
      </c>
      <c r="Q19" s="41">
        <f t="shared" si="5"/>
        <v>0</v>
      </c>
      <c r="R19" s="43"/>
    </row>
    <row r="20" ht="19.5" customHeight="1">
      <c r="A20" s="35"/>
      <c r="B20" s="37"/>
      <c r="C20" s="38" t="s">
        <v>38</v>
      </c>
      <c r="D20" s="39"/>
      <c r="E20" s="39"/>
      <c r="F20" s="39"/>
      <c r="G20" s="39"/>
      <c r="H20" s="39"/>
      <c r="I20" s="39"/>
      <c r="J20" s="51"/>
      <c r="K20" s="51"/>
      <c r="L20" s="39"/>
      <c r="M20" s="39"/>
      <c r="N20" s="39"/>
      <c r="O20" s="39"/>
      <c r="P20" s="41">
        <f t="shared" si="2"/>
        <v>0</v>
      </c>
      <c r="Q20" s="41">
        <f t="shared" si="5"/>
        <v>0</v>
      </c>
      <c r="R20" s="43"/>
    </row>
    <row r="21" ht="19.5" customHeight="1">
      <c r="A21" s="35"/>
      <c r="B21" s="37"/>
      <c r="C21" s="38" t="s">
        <v>39</v>
      </c>
      <c r="D21" s="39"/>
      <c r="E21" s="39"/>
      <c r="F21" s="39"/>
      <c r="G21" s="39"/>
      <c r="H21" s="39"/>
      <c r="I21" s="39"/>
      <c r="J21" s="51"/>
      <c r="K21" s="51"/>
      <c r="L21" s="39"/>
      <c r="M21" s="39"/>
      <c r="N21" s="39"/>
      <c r="O21" s="39"/>
      <c r="P21" s="41">
        <f t="shared" si="2"/>
        <v>0</v>
      </c>
      <c r="Q21" s="41">
        <f t="shared" si="5"/>
        <v>0</v>
      </c>
      <c r="R21" s="43"/>
    </row>
    <row r="22" ht="19.5" customHeight="1">
      <c r="A22" s="35"/>
      <c r="B22" s="37"/>
      <c r="C22" s="38" t="s">
        <v>40</v>
      </c>
      <c r="D22" s="39"/>
      <c r="E22" s="39"/>
      <c r="F22" s="39"/>
      <c r="G22" s="39"/>
      <c r="H22" s="39"/>
      <c r="I22" s="39"/>
      <c r="J22" s="51"/>
      <c r="K22" s="51"/>
      <c r="L22" s="39"/>
      <c r="M22" s="39"/>
      <c r="N22" s="39"/>
      <c r="O22" s="39"/>
      <c r="P22" s="41">
        <f t="shared" si="2"/>
        <v>0</v>
      </c>
      <c r="Q22" s="41">
        <f t="shared" si="5"/>
        <v>0</v>
      </c>
      <c r="R22" s="43"/>
    </row>
    <row r="23" ht="19.5" customHeight="1">
      <c r="A23" s="35"/>
      <c r="B23" s="37"/>
      <c r="C23" s="38" t="s">
        <v>41</v>
      </c>
      <c r="D23" s="39"/>
      <c r="E23" s="39"/>
      <c r="F23" s="39"/>
      <c r="G23" s="39"/>
      <c r="H23" s="39"/>
      <c r="I23" s="39"/>
      <c r="J23" s="51"/>
      <c r="K23" s="51"/>
      <c r="L23" s="39"/>
      <c r="M23" s="39"/>
      <c r="N23" s="39"/>
      <c r="O23" s="39"/>
      <c r="P23" s="41">
        <f t="shared" si="2"/>
        <v>0</v>
      </c>
      <c r="Q23" s="41">
        <f t="shared" si="5"/>
        <v>0</v>
      </c>
      <c r="R23" s="43"/>
    </row>
    <row r="24" ht="19.5" customHeight="1">
      <c r="A24" s="35"/>
      <c r="B24" s="37"/>
      <c r="C24" s="38" t="s">
        <v>42</v>
      </c>
      <c r="D24" s="39"/>
      <c r="E24" s="39"/>
      <c r="F24" s="39"/>
      <c r="G24" s="39"/>
      <c r="H24" s="39"/>
      <c r="I24" s="39"/>
      <c r="J24" s="51"/>
      <c r="K24" s="51"/>
      <c r="L24" s="39"/>
      <c r="M24" s="39"/>
      <c r="N24" s="39"/>
      <c r="O24" s="39"/>
      <c r="P24" s="41">
        <f t="shared" si="2"/>
        <v>0</v>
      </c>
      <c r="Q24" s="41">
        <f t="shared" si="5"/>
        <v>0</v>
      </c>
      <c r="R24" s="43"/>
    </row>
    <row r="25" ht="19.5" customHeight="1">
      <c r="A25" s="35"/>
      <c r="B25" s="37"/>
      <c r="C25" s="38" t="s">
        <v>43</v>
      </c>
      <c r="D25" s="39"/>
      <c r="E25" s="39"/>
      <c r="F25" s="39"/>
      <c r="G25" s="39"/>
      <c r="H25" s="39"/>
      <c r="I25" s="39"/>
      <c r="J25" s="51"/>
      <c r="K25" s="51"/>
      <c r="L25" s="39"/>
      <c r="M25" s="39"/>
      <c r="N25" s="39"/>
      <c r="O25" s="39"/>
      <c r="P25" s="41">
        <f t="shared" si="2"/>
        <v>0</v>
      </c>
      <c r="Q25" s="41">
        <f t="shared" si="5"/>
        <v>0</v>
      </c>
      <c r="R25" s="43"/>
    </row>
    <row r="26" ht="19.5" customHeight="1">
      <c r="A26" s="35"/>
      <c r="B26" s="37"/>
      <c r="C26" s="38" t="s">
        <v>44</v>
      </c>
      <c r="D26" s="39"/>
      <c r="E26" s="39"/>
      <c r="F26" s="39"/>
      <c r="G26" s="39"/>
      <c r="H26" s="39"/>
      <c r="I26" s="39"/>
      <c r="J26" s="51"/>
      <c r="K26" s="51"/>
      <c r="L26" s="39"/>
      <c r="M26" s="39"/>
      <c r="N26" s="39"/>
      <c r="O26" s="39"/>
      <c r="P26" s="41">
        <f t="shared" si="2"/>
        <v>0</v>
      </c>
      <c r="Q26" s="41">
        <f t="shared" si="5"/>
        <v>0</v>
      </c>
      <c r="R26" s="43"/>
    </row>
    <row r="27" ht="19.5" customHeight="1">
      <c r="A27" s="35"/>
      <c r="B27" s="37"/>
      <c r="C27" s="38" t="s">
        <v>45</v>
      </c>
      <c r="D27" s="39"/>
      <c r="E27" s="39"/>
      <c r="F27" s="39"/>
      <c r="G27" s="39"/>
      <c r="H27" s="39"/>
      <c r="I27" s="39"/>
      <c r="J27" s="51"/>
      <c r="K27" s="51"/>
      <c r="L27" s="39"/>
      <c r="M27" s="39"/>
      <c r="N27" s="39"/>
      <c r="O27" s="39"/>
      <c r="P27" s="41">
        <f t="shared" si="2"/>
        <v>0</v>
      </c>
      <c r="Q27" s="41">
        <f t="shared" si="5"/>
        <v>0</v>
      </c>
      <c r="R27" s="43"/>
    </row>
    <row r="28" ht="19.5" customHeight="1">
      <c r="A28" s="35"/>
      <c r="B28" s="37"/>
      <c r="C28" s="38" t="s">
        <v>31</v>
      </c>
      <c r="D28" s="39"/>
      <c r="E28" s="39"/>
      <c r="F28" s="39"/>
      <c r="G28" s="39"/>
      <c r="H28" s="39"/>
      <c r="I28" s="39"/>
      <c r="J28" s="51"/>
      <c r="K28" s="51"/>
      <c r="L28" s="39"/>
      <c r="M28" s="39"/>
      <c r="N28" s="39"/>
      <c r="O28" s="39"/>
      <c r="P28" s="41">
        <f t="shared" si="2"/>
        <v>0</v>
      </c>
      <c r="Q28" s="41">
        <f t="shared" si="5"/>
        <v>0</v>
      </c>
      <c r="R28" s="43"/>
    </row>
    <row r="29" ht="19.5" customHeight="1">
      <c r="A29" s="35"/>
      <c r="B29" s="37"/>
      <c r="C29" s="52" t="s">
        <v>21</v>
      </c>
      <c r="D29" s="39"/>
      <c r="E29" s="39"/>
      <c r="F29" s="39"/>
      <c r="G29" s="39"/>
      <c r="H29" s="39"/>
      <c r="I29" s="39"/>
      <c r="J29" s="51"/>
      <c r="K29" s="51"/>
      <c r="L29" s="39"/>
      <c r="M29" s="39"/>
      <c r="N29" s="39"/>
      <c r="O29" s="39"/>
      <c r="P29" s="41">
        <f t="shared" si="2"/>
        <v>0</v>
      </c>
      <c r="Q29" s="41">
        <f t="shared" si="5"/>
        <v>0</v>
      </c>
      <c r="R29" s="43"/>
    </row>
    <row r="30" ht="19.5" customHeight="1">
      <c r="A30" s="35"/>
      <c r="B30" s="37"/>
      <c r="C30" s="52"/>
      <c r="D30" s="39"/>
      <c r="E30" s="39"/>
      <c r="F30" s="39"/>
      <c r="G30" s="39"/>
      <c r="H30" s="39"/>
      <c r="I30" s="39"/>
      <c r="J30" s="51"/>
      <c r="K30" s="51"/>
      <c r="L30" s="39"/>
      <c r="M30" s="39"/>
      <c r="N30" s="39"/>
      <c r="O30" s="39"/>
      <c r="P30" s="41"/>
      <c r="Q30" s="41"/>
      <c r="R30" s="43"/>
    </row>
    <row r="31" ht="19.5" hidden="1" customHeight="1">
      <c r="A31" s="34"/>
      <c r="B31" s="36"/>
      <c r="C31" s="52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53"/>
      <c r="Q31" s="53"/>
      <c r="R31" s="43"/>
    </row>
    <row r="32" ht="24.0" customHeight="1">
      <c r="A32" s="17" t="s">
        <v>46</v>
      </c>
      <c r="B32" s="19"/>
      <c r="C32" s="21" t="s">
        <v>6</v>
      </c>
      <c r="D32" s="25">
        <f t="shared" ref="D32:O32" si="6">sum(D33:D39)</f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 t="shared" si="6"/>
        <v>0</v>
      </c>
      <c r="J32" s="25">
        <f t="shared" si="6"/>
        <v>0</v>
      </c>
      <c r="K32" s="25">
        <f t="shared" si="6"/>
        <v>0</v>
      </c>
      <c r="L32" s="25">
        <f t="shared" si="6"/>
        <v>0</v>
      </c>
      <c r="M32" s="25">
        <f t="shared" si="6"/>
        <v>0</v>
      </c>
      <c r="N32" s="25">
        <f t="shared" si="6"/>
        <v>0</v>
      </c>
      <c r="O32" s="25">
        <f t="shared" si="6"/>
        <v>0</v>
      </c>
      <c r="P32" s="29">
        <f t="shared" ref="P32:P37" si="7">sum(D32:O32)</f>
        <v>0</v>
      </c>
      <c r="Q32" s="29">
        <f>iferror(average(D32:O32))</f>
        <v>0</v>
      </c>
      <c r="R32" s="32"/>
    </row>
    <row r="33" ht="19.5" customHeight="1">
      <c r="A33" s="35"/>
      <c r="B33" s="37"/>
      <c r="C33" s="38" t="s">
        <v>47</v>
      </c>
      <c r="D33" s="39"/>
      <c r="E33" s="39"/>
      <c r="F33" s="39"/>
      <c r="G33" s="39"/>
      <c r="H33" s="39"/>
      <c r="I33" s="39"/>
      <c r="J33" s="51"/>
      <c r="K33" s="51"/>
      <c r="L33" s="39"/>
      <c r="M33" s="39"/>
      <c r="N33" s="39"/>
      <c r="O33" s="39"/>
      <c r="P33" s="41">
        <f t="shared" si="7"/>
        <v>0</v>
      </c>
      <c r="Q33" s="41">
        <f t="shared" ref="Q33:Q37" si="8">iferror(average(D33:O33),0)</f>
        <v>0</v>
      </c>
      <c r="R33" s="43"/>
    </row>
    <row r="34" ht="19.5" customHeight="1">
      <c r="A34" s="35"/>
      <c r="B34" s="37"/>
      <c r="C34" s="38" t="s">
        <v>48</v>
      </c>
      <c r="D34" s="39"/>
      <c r="E34" s="39"/>
      <c r="F34" s="39"/>
      <c r="G34" s="39"/>
      <c r="H34" s="39"/>
      <c r="I34" s="39"/>
      <c r="J34" s="51"/>
      <c r="K34" s="51"/>
      <c r="L34" s="39"/>
      <c r="M34" s="39"/>
      <c r="N34" s="39"/>
      <c r="O34" s="39"/>
      <c r="P34" s="41">
        <f t="shared" si="7"/>
        <v>0</v>
      </c>
      <c r="Q34" s="41">
        <f t="shared" si="8"/>
        <v>0</v>
      </c>
      <c r="R34" s="43"/>
    </row>
    <row r="35" ht="19.5" customHeight="1">
      <c r="A35" s="35"/>
      <c r="B35" s="37"/>
      <c r="C35" s="38" t="s">
        <v>49</v>
      </c>
      <c r="D35" s="39"/>
      <c r="E35" s="39"/>
      <c r="F35" s="39"/>
      <c r="G35" s="39"/>
      <c r="H35" s="39"/>
      <c r="I35" s="39"/>
      <c r="J35" s="51"/>
      <c r="K35" s="51"/>
      <c r="L35" s="39"/>
      <c r="M35" s="39"/>
      <c r="N35" s="39"/>
      <c r="O35" s="39"/>
      <c r="P35" s="41">
        <f t="shared" si="7"/>
        <v>0</v>
      </c>
      <c r="Q35" s="41">
        <f t="shared" si="8"/>
        <v>0</v>
      </c>
      <c r="R35" s="43"/>
    </row>
    <row r="36" ht="19.5" customHeight="1">
      <c r="A36" s="35"/>
      <c r="B36" s="37"/>
      <c r="C36" s="38" t="s">
        <v>50</v>
      </c>
      <c r="D36" s="39"/>
      <c r="E36" s="39"/>
      <c r="F36" s="39"/>
      <c r="G36" s="39"/>
      <c r="H36" s="39"/>
      <c r="I36" s="39"/>
      <c r="J36" s="51"/>
      <c r="K36" s="51"/>
      <c r="L36" s="39"/>
      <c r="M36" s="39"/>
      <c r="N36" s="39"/>
      <c r="O36" s="39"/>
      <c r="P36" s="41">
        <f t="shared" si="7"/>
        <v>0</v>
      </c>
      <c r="Q36" s="41">
        <f t="shared" si="8"/>
        <v>0</v>
      </c>
      <c r="R36" s="43"/>
    </row>
    <row r="37" ht="19.5" customHeight="1">
      <c r="A37" s="35"/>
      <c r="B37" s="37"/>
      <c r="C37" s="52" t="s">
        <v>21</v>
      </c>
      <c r="D37" s="39"/>
      <c r="E37" s="39"/>
      <c r="F37" s="39"/>
      <c r="G37" s="39"/>
      <c r="H37" s="39"/>
      <c r="I37" s="39"/>
      <c r="J37" s="51"/>
      <c r="K37" s="51"/>
      <c r="L37" s="39"/>
      <c r="M37" s="39"/>
      <c r="N37" s="39"/>
      <c r="O37" s="39"/>
      <c r="P37" s="41">
        <f t="shared" si="7"/>
        <v>0</v>
      </c>
      <c r="Q37" s="41">
        <f t="shared" si="8"/>
        <v>0</v>
      </c>
      <c r="R37" s="43"/>
    </row>
    <row r="38" ht="19.5" customHeight="1">
      <c r="A38" s="35"/>
      <c r="B38" s="37"/>
      <c r="C38" s="52"/>
      <c r="D38" s="39"/>
      <c r="E38" s="39"/>
      <c r="F38" s="39"/>
      <c r="G38" s="39"/>
      <c r="H38" s="39"/>
      <c r="I38" s="39"/>
      <c r="J38" s="51"/>
      <c r="K38" s="51"/>
      <c r="L38" s="39"/>
      <c r="M38" s="39"/>
      <c r="N38" s="39"/>
      <c r="O38" s="39"/>
      <c r="P38" s="41"/>
      <c r="Q38" s="41"/>
      <c r="R38" s="43"/>
    </row>
    <row r="39" ht="19.5" hidden="1" customHeight="1">
      <c r="A39" s="34"/>
      <c r="B39" s="36"/>
      <c r="C39" s="52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54"/>
      <c r="Q39" s="53"/>
      <c r="R39" s="43"/>
    </row>
    <row r="40" ht="24.0" customHeight="1">
      <c r="A40" s="17" t="s">
        <v>51</v>
      </c>
      <c r="B40" s="19"/>
      <c r="C40" s="21" t="s">
        <v>6</v>
      </c>
      <c r="D40" s="25">
        <f t="shared" ref="D40:O40" si="9">sum(D41:D55)</f>
        <v>0</v>
      </c>
      <c r="E40" s="25">
        <f t="shared" si="9"/>
        <v>0</v>
      </c>
      <c r="F40" s="25">
        <f t="shared" si="9"/>
        <v>0</v>
      </c>
      <c r="G40" s="25">
        <f t="shared" si="9"/>
        <v>0</v>
      </c>
      <c r="H40" s="25">
        <f t="shared" si="9"/>
        <v>0</v>
      </c>
      <c r="I40" s="25">
        <f t="shared" si="9"/>
        <v>0</v>
      </c>
      <c r="J40" s="25">
        <f t="shared" si="9"/>
        <v>0</v>
      </c>
      <c r="K40" s="25">
        <f t="shared" si="9"/>
        <v>0</v>
      </c>
      <c r="L40" s="25">
        <f t="shared" si="9"/>
        <v>0</v>
      </c>
      <c r="M40" s="25">
        <f t="shared" si="9"/>
        <v>0</v>
      </c>
      <c r="N40" s="25">
        <f t="shared" si="9"/>
        <v>0</v>
      </c>
      <c r="O40" s="25">
        <f t="shared" si="9"/>
        <v>0</v>
      </c>
      <c r="P40" s="29">
        <f t="shared" ref="P40:P53" si="10">sum(D40:O40)</f>
        <v>0</v>
      </c>
      <c r="Q40" s="29">
        <f>iferror(average(D40:O40))</f>
        <v>0</v>
      </c>
      <c r="R40" s="32"/>
    </row>
    <row r="41" ht="19.5" customHeight="1">
      <c r="A41" s="35"/>
      <c r="B41" s="37"/>
      <c r="C41" s="38" t="s">
        <v>52</v>
      </c>
      <c r="D41" s="39"/>
      <c r="E41" s="39"/>
      <c r="F41" s="39"/>
      <c r="G41" s="39"/>
      <c r="H41" s="39"/>
      <c r="I41" s="39"/>
      <c r="J41" s="51"/>
      <c r="K41" s="51"/>
      <c r="L41" s="39"/>
      <c r="M41" s="39"/>
      <c r="N41" s="39"/>
      <c r="O41" s="39"/>
      <c r="P41" s="41">
        <f t="shared" si="10"/>
        <v>0</v>
      </c>
      <c r="Q41" s="41">
        <f t="shared" ref="Q41:Q53" si="11">iferror(average(D41:O41),0)</f>
        <v>0</v>
      </c>
      <c r="R41" s="43"/>
    </row>
    <row r="42" ht="19.5" customHeight="1">
      <c r="A42" s="35"/>
      <c r="B42" s="37"/>
      <c r="C42" s="38" t="s">
        <v>53</v>
      </c>
      <c r="D42" s="39"/>
      <c r="E42" s="39"/>
      <c r="F42" s="39"/>
      <c r="G42" s="39"/>
      <c r="H42" s="39"/>
      <c r="I42" s="39"/>
      <c r="J42" s="51"/>
      <c r="K42" s="51"/>
      <c r="L42" s="39"/>
      <c r="M42" s="39"/>
      <c r="N42" s="39"/>
      <c r="O42" s="39"/>
      <c r="P42" s="41">
        <f t="shared" si="10"/>
        <v>0</v>
      </c>
      <c r="Q42" s="41">
        <f t="shared" si="11"/>
        <v>0</v>
      </c>
      <c r="R42" s="43"/>
    </row>
    <row r="43" ht="19.5" customHeight="1">
      <c r="A43" s="35"/>
      <c r="B43" s="37"/>
      <c r="C43" s="38" t="s">
        <v>54</v>
      </c>
      <c r="D43" s="39"/>
      <c r="E43" s="39"/>
      <c r="F43" s="39"/>
      <c r="G43" s="39"/>
      <c r="H43" s="39"/>
      <c r="I43" s="39"/>
      <c r="J43" s="51"/>
      <c r="K43" s="51"/>
      <c r="L43" s="39"/>
      <c r="M43" s="39"/>
      <c r="N43" s="39"/>
      <c r="O43" s="39"/>
      <c r="P43" s="41">
        <f t="shared" si="10"/>
        <v>0</v>
      </c>
      <c r="Q43" s="41">
        <f t="shared" si="11"/>
        <v>0</v>
      </c>
      <c r="R43" s="43"/>
    </row>
    <row r="44" ht="19.5" customHeight="1">
      <c r="A44" s="35"/>
      <c r="B44" s="37"/>
      <c r="C44" s="38" t="s">
        <v>55</v>
      </c>
      <c r="D44" s="39"/>
      <c r="E44" s="39"/>
      <c r="F44" s="39"/>
      <c r="G44" s="39"/>
      <c r="H44" s="39"/>
      <c r="I44" s="39"/>
      <c r="J44" s="51"/>
      <c r="K44" s="51"/>
      <c r="L44" s="39"/>
      <c r="M44" s="39"/>
      <c r="N44" s="39"/>
      <c r="O44" s="39"/>
      <c r="P44" s="41">
        <f t="shared" si="10"/>
        <v>0</v>
      </c>
      <c r="Q44" s="41">
        <f t="shared" si="11"/>
        <v>0</v>
      </c>
      <c r="R44" s="43"/>
    </row>
    <row r="45" ht="19.5" customHeight="1">
      <c r="A45" s="35"/>
      <c r="B45" s="37"/>
      <c r="C45" s="38" t="s">
        <v>56</v>
      </c>
      <c r="D45" s="39"/>
      <c r="E45" s="39"/>
      <c r="F45" s="39"/>
      <c r="G45" s="39"/>
      <c r="H45" s="39"/>
      <c r="I45" s="39"/>
      <c r="J45" s="51"/>
      <c r="K45" s="51"/>
      <c r="L45" s="39"/>
      <c r="M45" s="39"/>
      <c r="N45" s="39"/>
      <c r="O45" s="39"/>
      <c r="P45" s="41">
        <f t="shared" si="10"/>
        <v>0</v>
      </c>
      <c r="Q45" s="41">
        <f t="shared" si="11"/>
        <v>0</v>
      </c>
      <c r="R45" s="43"/>
    </row>
    <row r="46" ht="19.5" customHeight="1">
      <c r="A46" s="35"/>
      <c r="B46" s="37"/>
      <c r="C46" s="38" t="s">
        <v>57</v>
      </c>
      <c r="D46" s="39"/>
      <c r="E46" s="39"/>
      <c r="F46" s="39"/>
      <c r="G46" s="39"/>
      <c r="H46" s="39"/>
      <c r="I46" s="39"/>
      <c r="J46" s="51"/>
      <c r="K46" s="51"/>
      <c r="L46" s="39"/>
      <c r="M46" s="39"/>
      <c r="N46" s="39"/>
      <c r="O46" s="39"/>
      <c r="P46" s="41">
        <f t="shared" si="10"/>
        <v>0</v>
      </c>
      <c r="Q46" s="41">
        <f t="shared" si="11"/>
        <v>0</v>
      </c>
      <c r="R46" s="43"/>
    </row>
    <row r="47" ht="19.5" customHeight="1">
      <c r="A47" s="35"/>
      <c r="B47" s="37"/>
      <c r="C47" s="38" t="s">
        <v>58</v>
      </c>
      <c r="D47" s="39"/>
      <c r="E47" s="39"/>
      <c r="F47" s="39"/>
      <c r="G47" s="39"/>
      <c r="H47" s="39"/>
      <c r="I47" s="39"/>
      <c r="J47" s="51"/>
      <c r="K47" s="51"/>
      <c r="L47" s="39"/>
      <c r="M47" s="39"/>
      <c r="N47" s="39"/>
      <c r="O47" s="39"/>
      <c r="P47" s="41">
        <f t="shared" si="10"/>
        <v>0</v>
      </c>
      <c r="Q47" s="41">
        <f t="shared" si="11"/>
        <v>0</v>
      </c>
      <c r="R47" s="43"/>
    </row>
    <row r="48" ht="19.5" customHeight="1">
      <c r="A48" s="35"/>
      <c r="B48" s="37"/>
      <c r="C48" s="38" t="s">
        <v>59</v>
      </c>
      <c r="D48" s="39"/>
      <c r="E48" s="39"/>
      <c r="F48" s="39"/>
      <c r="G48" s="39"/>
      <c r="H48" s="39"/>
      <c r="I48" s="39"/>
      <c r="J48" s="51"/>
      <c r="K48" s="51"/>
      <c r="L48" s="39"/>
      <c r="M48" s="39"/>
      <c r="N48" s="39"/>
      <c r="O48" s="39"/>
      <c r="P48" s="41">
        <f t="shared" si="10"/>
        <v>0</v>
      </c>
      <c r="Q48" s="41">
        <f t="shared" si="11"/>
        <v>0</v>
      </c>
      <c r="R48" s="43"/>
    </row>
    <row r="49" ht="19.5" customHeight="1">
      <c r="A49" s="35"/>
      <c r="B49" s="37"/>
      <c r="C49" s="38" t="s">
        <v>60</v>
      </c>
      <c r="D49" s="39"/>
      <c r="E49" s="39"/>
      <c r="F49" s="39"/>
      <c r="G49" s="39"/>
      <c r="H49" s="39"/>
      <c r="I49" s="39"/>
      <c r="J49" s="51"/>
      <c r="K49" s="51"/>
      <c r="L49" s="39"/>
      <c r="M49" s="39"/>
      <c r="N49" s="39"/>
      <c r="O49" s="39"/>
      <c r="P49" s="41">
        <f t="shared" si="10"/>
        <v>0</v>
      </c>
      <c r="Q49" s="41">
        <f t="shared" si="11"/>
        <v>0</v>
      </c>
      <c r="R49" s="43"/>
    </row>
    <row r="50" ht="19.5" customHeight="1">
      <c r="A50" s="35"/>
      <c r="B50" s="37"/>
      <c r="C50" s="38" t="s">
        <v>61</v>
      </c>
      <c r="D50" s="39"/>
      <c r="E50" s="39"/>
      <c r="F50" s="39"/>
      <c r="G50" s="39"/>
      <c r="H50" s="39"/>
      <c r="I50" s="39"/>
      <c r="J50" s="51"/>
      <c r="K50" s="51"/>
      <c r="L50" s="39"/>
      <c r="M50" s="39"/>
      <c r="N50" s="39"/>
      <c r="O50" s="39"/>
      <c r="P50" s="41">
        <f t="shared" si="10"/>
        <v>0</v>
      </c>
      <c r="Q50" s="41">
        <f t="shared" si="11"/>
        <v>0</v>
      </c>
      <c r="R50" s="43"/>
    </row>
    <row r="51" ht="19.5" customHeight="1">
      <c r="A51" s="35"/>
      <c r="B51" s="37"/>
      <c r="C51" s="38" t="s">
        <v>62</v>
      </c>
      <c r="D51" s="39"/>
      <c r="E51" s="39"/>
      <c r="F51" s="39"/>
      <c r="G51" s="39"/>
      <c r="H51" s="39"/>
      <c r="I51" s="39"/>
      <c r="J51" s="51"/>
      <c r="K51" s="51"/>
      <c r="L51" s="39"/>
      <c r="M51" s="39"/>
      <c r="N51" s="39"/>
      <c r="O51" s="39"/>
      <c r="P51" s="41">
        <f t="shared" si="10"/>
        <v>0</v>
      </c>
      <c r="Q51" s="41">
        <f t="shared" si="11"/>
        <v>0</v>
      </c>
      <c r="R51" s="43"/>
    </row>
    <row r="52" ht="19.5" customHeight="1">
      <c r="A52" s="35"/>
      <c r="B52" s="37"/>
      <c r="C52" s="38" t="s">
        <v>63</v>
      </c>
      <c r="D52" s="39"/>
      <c r="E52" s="39"/>
      <c r="F52" s="39"/>
      <c r="G52" s="39"/>
      <c r="H52" s="39"/>
      <c r="I52" s="39"/>
      <c r="J52" s="51"/>
      <c r="K52" s="51"/>
      <c r="L52" s="39"/>
      <c r="M52" s="39"/>
      <c r="N52" s="39"/>
      <c r="O52" s="39"/>
      <c r="P52" s="41">
        <f t="shared" si="10"/>
        <v>0</v>
      </c>
      <c r="Q52" s="41">
        <f t="shared" si="11"/>
        <v>0</v>
      </c>
      <c r="R52" s="43"/>
    </row>
    <row r="53" ht="19.5" customHeight="1">
      <c r="A53" s="35"/>
      <c r="B53" s="37"/>
      <c r="C53" s="52" t="s">
        <v>21</v>
      </c>
      <c r="D53" s="39"/>
      <c r="E53" s="39"/>
      <c r="F53" s="39"/>
      <c r="G53" s="39"/>
      <c r="H53" s="39"/>
      <c r="I53" s="39"/>
      <c r="J53" s="51"/>
      <c r="K53" s="51"/>
      <c r="L53" s="39"/>
      <c r="M53" s="39"/>
      <c r="N53" s="39"/>
      <c r="O53" s="39"/>
      <c r="P53" s="41">
        <f t="shared" si="10"/>
        <v>0</v>
      </c>
      <c r="Q53" s="41">
        <f t="shared" si="11"/>
        <v>0</v>
      </c>
      <c r="R53" s="43"/>
    </row>
    <row r="54" ht="19.5" customHeight="1">
      <c r="A54" s="35"/>
      <c r="B54" s="37"/>
      <c r="C54" s="52"/>
      <c r="D54" s="39"/>
      <c r="E54" s="39"/>
      <c r="F54" s="39"/>
      <c r="G54" s="39"/>
      <c r="H54" s="39"/>
      <c r="I54" s="39"/>
      <c r="J54" s="51"/>
      <c r="K54" s="51"/>
      <c r="L54" s="39"/>
      <c r="M54" s="39"/>
      <c r="N54" s="39"/>
      <c r="O54" s="39"/>
      <c r="P54" s="41"/>
      <c r="Q54" s="41"/>
      <c r="R54" s="43"/>
    </row>
    <row r="55" ht="19.5" hidden="1" customHeight="1">
      <c r="A55" s="55"/>
      <c r="B55" s="56"/>
      <c r="C55" s="57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53"/>
      <c r="Q55" s="53"/>
      <c r="R55" s="43"/>
    </row>
    <row r="56" ht="24.0" customHeight="1">
      <c r="A56" s="17" t="s">
        <v>64</v>
      </c>
      <c r="B56" s="19"/>
      <c r="C56" s="21" t="s">
        <v>6</v>
      </c>
      <c r="D56" s="25">
        <f t="shared" ref="D56:O56" si="12">sum(D57:D66)</f>
        <v>0</v>
      </c>
      <c r="E56" s="25">
        <f t="shared" si="12"/>
        <v>0</v>
      </c>
      <c r="F56" s="25">
        <f t="shared" si="12"/>
        <v>0</v>
      </c>
      <c r="G56" s="25">
        <f t="shared" si="12"/>
        <v>0</v>
      </c>
      <c r="H56" s="25">
        <f t="shared" si="12"/>
        <v>0</v>
      </c>
      <c r="I56" s="25">
        <f t="shared" si="12"/>
        <v>0</v>
      </c>
      <c r="J56" s="25">
        <f t="shared" si="12"/>
        <v>0</v>
      </c>
      <c r="K56" s="25">
        <f t="shared" si="12"/>
        <v>0</v>
      </c>
      <c r="L56" s="25">
        <f t="shared" si="12"/>
        <v>0</v>
      </c>
      <c r="M56" s="25">
        <f t="shared" si="12"/>
        <v>0</v>
      </c>
      <c r="N56" s="25">
        <f t="shared" si="12"/>
        <v>0</v>
      </c>
      <c r="O56" s="25">
        <f t="shared" si="12"/>
        <v>0</v>
      </c>
      <c r="P56" s="29">
        <f t="shared" ref="P56:P66" si="13">sum(D56:O56)</f>
        <v>0</v>
      </c>
      <c r="Q56" s="29">
        <f>iferror(average(D56:O56))</f>
        <v>0</v>
      </c>
      <c r="R56" s="32"/>
    </row>
    <row r="57" ht="19.5" customHeight="1">
      <c r="A57" s="58"/>
      <c r="B57" s="37"/>
      <c r="C57" s="38" t="s">
        <v>65</v>
      </c>
      <c r="D57" s="39"/>
      <c r="E57" s="39"/>
      <c r="F57" s="39"/>
      <c r="G57" s="39"/>
      <c r="H57" s="39"/>
      <c r="I57" s="39"/>
      <c r="J57" s="51"/>
      <c r="K57" s="51"/>
      <c r="L57" s="39"/>
      <c r="M57" s="39"/>
      <c r="N57" s="39"/>
      <c r="O57" s="39"/>
      <c r="P57" s="41">
        <f t="shared" si="13"/>
        <v>0</v>
      </c>
      <c r="Q57" s="41">
        <f t="shared" ref="Q57:Q66" si="14">iferror(average(D57:O57),0)</f>
        <v>0</v>
      </c>
      <c r="R57" s="43"/>
    </row>
    <row r="58" ht="19.5" customHeight="1">
      <c r="A58" s="35"/>
      <c r="B58" s="37"/>
      <c r="C58" s="38" t="s">
        <v>66</v>
      </c>
      <c r="D58" s="39"/>
      <c r="E58" s="39"/>
      <c r="F58" s="39"/>
      <c r="G58" s="39"/>
      <c r="H58" s="39"/>
      <c r="I58" s="39"/>
      <c r="J58" s="51"/>
      <c r="K58" s="51"/>
      <c r="L58" s="39"/>
      <c r="M58" s="39"/>
      <c r="N58" s="39"/>
      <c r="O58" s="39"/>
      <c r="P58" s="41">
        <f t="shared" si="13"/>
        <v>0</v>
      </c>
      <c r="Q58" s="41">
        <f t="shared" si="14"/>
        <v>0</v>
      </c>
      <c r="R58" s="43"/>
    </row>
    <row r="59" ht="19.5" customHeight="1">
      <c r="A59" s="35"/>
      <c r="B59" s="37"/>
      <c r="C59" s="38" t="s">
        <v>67</v>
      </c>
      <c r="D59" s="39"/>
      <c r="E59" s="39"/>
      <c r="F59" s="39"/>
      <c r="G59" s="39"/>
      <c r="H59" s="39"/>
      <c r="I59" s="39"/>
      <c r="J59" s="51"/>
      <c r="K59" s="51"/>
      <c r="L59" s="39"/>
      <c r="M59" s="39"/>
      <c r="N59" s="39"/>
      <c r="O59" s="39"/>
      <c r="P59" s="41">
        <f t="shared" si="13"/>
        <v>0</v>
      </c>
      <c r="Q59" s="41">
        <f t="shared" si="14"/>
        <v>0</v>
      </c>
      <c r="R59" s="43"/>
    </row>
    <row r="60" ht="19.5" customHeight="1">
      <c r="A60" s="35"/>
      <c r="B60" s="37"/>
      <c r="C60" s="38" t="s">
        <v>23</v>
      </c>
      <c r="D60" s="39"/>
      <c r="E60" s="39"/>
      <c r="F60" s="39"/>
      <c r="G60" s="39"/>
      <c r="H60" s="39"/>
      <c r="I60" s="39"/>
      <c r="J60" s="51"/>
      <c r="K60" s="51"/>
      <c r="L60" s="39"/>
      <c r="M60" s="39"/>
      <c r="N60" s="39"/>
      <c r="O60" s="39"/>
      <c r="P60" s="41">
        <f t="shared" si="13"/>
        <v>0</v>
      </c>
      <c r="Q60" s="41">
        <f t="shared" si="14"/>
        <v>0</v>
      </c>
      <c r="R60" s="43"/>
    </row>
    <row r="61" ht="19.5" customHeight="1">
      <c r="A61" s="35"/>
      <c r="B61" s="37"/>
      <c r="C61" s="38" t="s">
        <v>68</v>
      </c>
      <c r="D61" s="39"/>
      <c r="E61" s="39"/>
      <c r="F61" s="39"/>
      <c r="G61" s="39"/>
      <c r="H61" s="39"/>
      <c r="I61" s="39"/>
      <c r="J61" s="51"/>
      <c r="K61" s="51"/>
      <c r="L61" s="39"/>
      <c r="M61" s="39"/>
      <c r="N61" s="39"/>
      <c r="O61" s="39"/>
      <c r="P61" s="41">
        <f t="shared" si="13"/>
        <v>0</v>
      </c>
      <c r="Q61" s="41">
        <f t="shared" si="14"/>
        <v>0</v>
      </c>
      <c r="R61" s="43"/>
    </row>
    <row r="62" ht="19.5" customHeight="1">
      <c r="A62" s="35"/>
      <c r="B62" s="37"/>
      <c r="C62" s="38" t="s">
        <v>69</v>
      </c>
      <c r="D62" s="39"/>
      <c r="E62" s="39"/>
      <c r="F62" s="39"/>
      <c r="G62" s="39"/>
      <c r="H62" s="39"/>
      <c r="I62" s="39"/>
      <c r="J62" s="51"/>
      <c r="K62" s="51"/>
      <c r="L62" s="39"/>
      <c r="M62" s="39"/>
      <c r="N62" s="39"/>
      <c r="O62" s="39"/>
      <c r="P62" s="41">
        <f t="shared" si="13"/>
        <v>0</v>
      </c>
      <c r="Q62" s="41">
        <f t="shared" si="14"/>
        <v>0</v>
      </c>
      <c r="R62" s="43"/>
    </row>
    <row r="63" ht="19.5" customHeight="1">
      <c r="A63" s="35"/>
      <c r="B63" s="37"/>
      <c r="C63" s="38" t="s">
        <v>70</v>
      </c>
      <c r="D63" s="39"/>
      <c r="E63" s="39"/>
      <c r="F63" s="39"/>
      <c r="G63" s="39"/>
      <c r="H63" s="39"/>
      <c r="I63" s="39"/>
      <c r="J63" s="51"/>
      <c r="K63" s="51"/>
      <c r="L63" s="39"/>
      <c r="M63" s="39"/>
      <c r="N63" s="39"/>
      <c r="O63" s="39"/>
      <c r="P63" s="41">
        <f t="shared" si="13"/>
        <v>0</v>
      </c>
      <c r="Q63" s="41">
        <f t="shared" si="14"/>
        <v>0</v>
      </c>
      <c r="R63" s="43"/>
    </row>
    <row r="64" ht="19.5" customHeight="1">
      <c r="A64" s="35"/>
      <c r="B64" s="37"/>
      <c r="C64" s="38" t="s">
        <v>71</v>
      </c>
      <c r="D64" s="39"/>
      <c r="E64" s="39"/>
      <c r="F64" s="39"/>
      <c r="G64" s="39"/>
      <c r="H64" s="39"/>
      <c r="I64" s="39"/>
      <c r="J64" s="51"/>
      <c r="K64" s="51"/>
      <c r="L64" s="39"/>
      <c r="M64" s="39"/>
      <c r="N64" s="39"/>
      <c r="O64" s="39"/>
      <c r="P64" s="41">
        <f t="shared" si="13"/>
        <v>0</v>
      </c>
      <c r="Q64" s="41">
        <f t="shared" si="14"/>
        <v>0</v>
      </c>
      <c r="R64" s="43"/>
    </row>
    <row r="65" ht="19.5" customHeight="1">
      <c r="A65" s="35"/>
      <c r="B65" s="37"/>
      <c r="C65" s="38" t="s">
        <v>72</v>
      </c>
      <c r="D65" s="39"/>
      <c r="E65" s="39"/>
      <c r="F65" s="39"/>
      <c r="G65" s="39"/>
      <c r="H65" s="39"/>
      <c r="I65" s="39"/>
      <c r="J65" s="51"/>
      <c r="K65" s="51"/>
      <c r="L65" s="39"/>
      <c r="M65" s="39"/>
      <c r="N65" s="39"/>
      <c r="O65" s="39"/>
      <c r="P65" s="41">
        <f t="shared" si="13"/>
        <v>0</v>
      </c>
      <c r="Q65" s="41">
        <f t="shared" si="14"/>
        <v>0</v>
      </c>
      <c r="R65" s="43"/>
    </row>
    <row r="66" ht="19.5" customHeight="1">
      <c r="A66" s="35"/>
      <c r="B66" s="37"/>
      <c r="C66" s="52" t="s">
        <v>21</v>
      </c>
      <c r="D66" s="39"/>
      <c r="E66" s="39"/>
      <c r="F66" s="39"/>
      <c r="G66" s="39"/>
      <c r="H66" s="39"/>
      <c r="I66" s="39"/>
      <c r="J66" s="51"/>
      <c r="K66" s="51"/>
      <c r="L66" s="39"/>
      <c r="M66" s="39"/>
      <c r="N66" s="39"/>
      <c r="O66" s="39"/>
      <c r="P66" s="41">
        <f t="shared" si="13"/>
        <v>0</v>
      </c>
      <c r="Q66" s="41">
        <f t="shared" si="14"/>
        <v>0</v>
      </c>
      <c r="R66" s="43"/>
    </row>
    <row r="67" ht="19.5" hidden="1" customHeight="1">
      <c r="A67" s="59"/>
      <c r="B67" s="60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3"/>
      <c r="Q67" s="63"/>
      <c r="R67" s="43"/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16.43"/>
    <col customWidth="1" min="2" max="2" width="2.29"/>
    <col customWidth="1" min="3" max="3" width="18.71"/>
    <col customWidth="1" min="4" max="4" width="8.43"/>
    <col customWidth="1" min="5" max="15" width="8.71"/>
    <col customWidth="1" min="16" max="16" width="12.71"/>
    <col customWidth="1" min="17" max="17" width="9.29"/>
    <col customWidth="1" min="18" max="18" width="10.14"/>
  </cols>
  <sheetData>
    <row r="1" ht="6.0" customHeight="1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7"/>
      <c r="R1" s="7"/>
    </row>
    <row r="2" ht="38.25" customHeight="1">
      <c r="A2" s="9"/>
      <c r="B2" s="9"/>
      <c r="C2" s="10" t="s">
        <v>0</v>
      </c>
      <c r="D2" s="12">
        <v>42370.0</v>
      </c>
      <c r="E2" s="12">
        <v>42401.0</v>
      </c>
      <c r="F2" s="12">
        <v>42430.0</v>
      </c>
      <c r="G2" s="12">
        <v>42461.0</v>
      </c>
      <c r="H2" s="12">
        <v>42491.0</v>
      </c>
      <c r="I2" s="12">
        <v>42522.0</v>
      </c>
      <c r="J2" s="12">
        <v>42552.0</v>
      </c>
      <c r="K2" s="12">
        <v>42583.0</v>
      </c>
      <c r="L2" s="12">
        <v>42614.0</v>
      </c>
      <c r="M2" s="12">
        <v>42644.0</v>
      </c>
      <c r="N2" s="12">
        <v>42675.0</v>
      </c>
      <c r="O2" s="12">
        <v>42705.0</v>
      </c>
      <c r="P2" s="14" t="s">
        <v>3</v>
      </c>
      <c r="Q2" s="15" t="s">
        <v>4</v>
      </c>
      <c r="R2" s="15"/>
    </row>
    <row r="3" ht="24.0" customHeight="1">
      <c r="A3" s="17"/>
      <c r="B3" s="19"/>
      <c r="C3" s="21" t="s">
        <v>6</v>
      </c>
      <c r="D3" s="25">
        <f t="shared" ref="D3:O3" si="1">sum(D4:D9)</f>
        <v>0</v>
      </c>
      <c r="E3" s="25">
        <f t="shared" si="1"/>
        <v>0</v>
      </c>
      <c r="F3" s="25">
        <f t="shared" si="1"/>
        <v>0</v>
      </c>
      <c r="G3" s="25">
        <f t="shared" si="1"/>
        <v>0</v>
      </c>
      <c r="H3" s="25">
        <f t="shared" si="1"/>
        <v>0</v>
      </c>
      <c r="I3" s="25">
        <f t="shared" si="1"/>
        <v>0</v>
      </c>
      <c r="J3" s="25">
        <f t="shared" si="1"/>
        <v>0</v>
      </c>
      <c r="K3" s="25">
        <f t="shared" si="1"/>
        <v>0</v>
      </c>
      <c r="L3" s="25">
        <f t="shared" si="1"/>
        <v>0</v>
      </c>
      <c r="M3" s="25">
        <f t="shared" si="1"/>
        <v>0</v>
      </c>
      <c r="N3" s="25">
        <f t="shared" si="1"/>
        <v>0</v>
      </c>
      <c r="O3" s="25">
        <f t="shared" si="1"/>
        <v>0</v>
      </c>
      <c r="P3" s="29">
        <f t="shared" ref="P3:P9" si="2">sum(D3:O3)</f>
        <v>0</v>
      </c>
      <c r="Q3" s="29">
        <f>iferror(average(D3:O3))</f>
        <v>0</v>
      </c>
      <c r="R3" s="32"/>
    </row>
    <row r="4" ht="19.5" customHeight="1">
      <c r="A4" s="34"/>
      <c r="B4" s="36"/>
      <c r="C4" s="38" t="s">
        <v>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1">
        <f t="shared" si="2"/>
        <v>0</v>
      </c>
      <c r="Q4" s="41">
        <f t="shared" ref="Q4:Q9" si="3">iferror(average(D4:O4),0)</f>
        <v>0</v>
      </c>
      <c r="R4" s="43"/>
    </row>
    <row r="5" ht="19.5" customHeight="1">
      <c r="A5" s="34"/>
      <c r="B5" s="36"/>
      <c r="C5" s="38" t="s">
        <v>13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1">
        <f t="shared" si="2"/>
        <v>0</v>
      </c>
      <c r="Q5" s="41">
        <f t="shared" si="3"/>
        <v>0</v>
      </c>
      <c r="R5" s="43"/>
    </row>
    <row r="6" ht="19.5" customHeight="1">
      <c r="A6" s="34"/>
      <c r="B6" s="36"/>
      <c r="C6" s="38" t="s">
        <v>14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1">
        <f t="shared" si="2"/>
        <v>0</v>
      </c>
      <c r="Q6" s="41">
        <f t="shared" si="3"/>
        <v>0</v>
      </c>
      <c r="R6" s="43"/>
    </row>
    <row r="7" ht="19.5" customHeight="1">
      <c r="A7" s="34"/>
      <c r="B7" s="36"/>
      <c r="C7" s="38" t="s">
        <v>15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1">
        <f t="shared" si="2"/>
        <v>0</v>
      </c>
      <c r="Q7" s="41">
        <f t="shared" si="3"/>
        <v>0</v>
      </c>
      <c r="R7" s="43"/>
    </row>
    <row r="8" ht="19.5" customHeight="1">
      <c r="A8" s="34"/>
      <c r="B8" s="36"/>
      <c r="C8" s="38" t="s">
        <v>19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1">
        <f t="shared" si="2"/>
        <v>0</v>
      </c>
      <c r="Q8" s="41">
        <f t="shared" si="3"/>
        <v>0</v>
      </c>
      <c r="R8" s="43"/>
    </row>
    <row r="9" ht="19.5" customHeight="1">
      <c r="A9" s="34"/>
      <c r="B9" s="36"/>
      <c r="C9" s="38" t="s">
        <v>21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1">
        <f t="shared" si="2"/>
        <v>0</v>
      </c>
      <c r="Q9" s="41">
        <f t="shared" si="3"/>
        <v>0</v>
      </c>
      <c r="R9" s="4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5.86"/>
    <col customWidth="1" hidden="1" min="2" max="2" width="5.86"/>
    <col customWidth="1" min="3" max="3" width="17.14"/>
    <col customWidth="1" min="4" max="15" width="11.57"/>
    <col customWidth="1" min="16" max="16" width="14.43"/>
    <col customWidth="1" min="17" max="17" width="11.57"/>
    <col customWidth="1" min="18" max="18" width="5.86"/>
  </cols>
  <sheetData>
    <row r="1" ht="6.0" customHeight="1">
      <c r="A1" s="64"/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  <c r="P1" s="68"/>
      <c r="Q1" s="68"/>
      <c r="R1" s="67"/>
    </row>
    <row r="2" ht="30.0" customHeight="1">
      <c r="A2" s="69"/>
      <c r="B2" s="70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1"/>
      <c r="O2" s="71"/>
      <c r="P2" s="72"/>
      <c r="Q2" s="72"/>
      <c r="R2" s="71"/>
    </row>
    <row r="3" ht="24.0" customHeight="1">
      <c r="A3" s="73"/>
      <c r="B3" s="74"/>
      <c r="C3" s="75" t="s">
        <v>73</v>
      </c>
      <c r="D3" s="76"/>
      <c r="E3" s="76"/>
      <c r="F3" s="76"/>
      <c r="G3" s="76"/>
      <c r="H3" s="76"/>
      <c r="I3" s="77"/>
      <c r="J3" s="76"/>
      <c r="K3" s="78" t="s">
        <v>74</v>
      </c>
      <c r="L3" s="79"/>
      <c r="M3" s="79"/>
      <c r="N3" s="80"/>
      <c r="O3" s="80"/>
      <c r="P3" s="81"/>
      <c r="Q3" s="81"/>
      <c r="R3" s="80"/>
    </row>
    <row r="4" ht="18.0" customHeight="1">
      <c r="A4" s="73"/>
      <c r="B4" s="74"/>
      <c r="C4" s="82" t="s">
        <v>75</v>
      </c>
      <c r="D4" s="83"/>
      <c r="E4" s="83"/>
      <c r="F4" s="83"/>
      <c r="G4" s="83"/>
      <c r="H4" s="83"/>
      <c r="I4" s="83"/>
      <c r="J4" s="83"/>
      <c r="K4" s="84" t="s">
        <v>76</v>
      </c>
      <c r="N4" s="85"/>
      <c r="O4" s="80"/>
      <c r="P4" s="81"/>
      <c r="Q4" s="81"/>
      <c r="R4" s="80"/>
    </row>
    <row r="5" ht="24.0" customHeight="1">
      <c r="A5" s="73"/>
      <c r="B5" s="74"/>
      <c r="C5" s="86" t="s">
        <v>77</v>
      </c>
      <c r="D5" s="87"/>
      <c r="E5" s="88"/>
      <c r="F5" s="88"/>
      <c r="G5" s="88"/>
      <c r="H5" s="88"/>
      <c r="I5" s="89"/>
      <c r="J5" s="88"/>
      <c r="K5" s="84"/>
      <c r="N5" s="90"/>
      <c r="O5" s="90"/>
      <c r="P5" s="91"/>
      <c r="Q5" s="91"/>
      <c r="R5" s="90"/>
    </row>
    <row r="6" ht="30.0" customHeight="1">
      <c r="A6" s="92"/>
      <c r="B6" s="93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4"/>
      <c r="Q6" s="94"/>
      <c r="R6" s="92"/>
    </row>
    <row r="7" ht="18.0" customHeight="1">
      <c r="A7" s="73"/>
      <c r="B7" s="7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  <c r="Q7" s="96"/>
      <c r="R7" s="80"/>
    </row>
    <row r="8" ht="18.0" customHeight="1">
      <c r="A8" s="73"/>
      <c r="B8" s="7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  <c r="Q8" s="96"/>
      <c r="R8" s="80"/>
    </row>
    <row r="9" ht="18.0" customHeight="1">
      <c r="A9" s="73"/>
      <c r="B9" s="7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6"/>
      <c r="Q9" s="96"/>
      <c r="R9" s="80"/>
    </row>
    <row r="10" ht="18.0" customHeight="1">
      <c r="A10" s="73"/>
      <c r="B10" s="7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6"/>
      <c r="Q10" s="96"/>
      <c r="R10" s="80"/>
    </row>
    <row r="11" ht="18.0" customHeight="1">
      <c r="A11" s="73"/>
      <c r="B11" s="7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6"/>
      <c r="Q11" s="96"/>
      <c r="R11" s="80"/>
    </row>
    <row r="12" ht="18.0" customHeight="1">
      <c r="A12" s="73"/>
      <c r="B12" s="7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/>
      <c r="Q12" s="96"/>
      <c r="R12" s="80"/>
    </row>
    <row r="13" ht="18.0" customHeight="1">
      <c r="A13" s="73"/>
      <c r="B13" s="7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  <c r="Q13" s="96"/>
      <c r="R13" s="80"/>
    </row>
    <row r="14" ht="18.0" customHeight="1">
      <c r="A14" s="73"/>
      <c r="B14" s="7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6"/>
      <c r="Q14" s="96"/>
      <c r="R14" s="80"/>
    </row>
    <row r="15" ht="18.0" customHeight="1">
      <c r="A15" s="73"/>
      <c r="B15" s="7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  <c r="Q15" s="96"/>
      <c r="R15" s="80"/>
    </row>
    <row r="16" ht="18.0" customHeight="1">
      <c r="A16" s="73"/>
      <c r="B16" s="7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Q16" s="96"/>
      <c r="R16" s="80"/>
    </row>
    <row r="17" ht="18.0" customHeight="1">
      <c r="A17" s="73"/>
      <c r="B17" s="7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Q17" s="96"/>
      <c r="R17" s="80"/>
    </row>
    <row r="18" ht="18.0" customHeight="1">
      <c r="A18" s="73"/>
      <c r="B18" s="7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96"/>
      <c r="R18" s="80"/>
    </row>
    <row r="19" ht="18.0" customHeight="1">
      <c r="A19" s="73"/>
      <c r="B19" s="7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96"/>
      <c r="R19" s="80"/>
    </row>
    <row r="20" ht="30.0" customHeight="1">
      <c r="A20" s="73"/>
      <c r="B20" s="74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97"/>
      <c r="O20" s="80"/>
      <c r="P20" s="81"/>
      <c r="Q20" s="81"/>
      <c r="R20" s="80"/>
    </row>
    <row r="21" ht="19.5" customHeight="1">
      <c r="A21" s="73"/>
      <c r="B21" s="74"/>
      <c r="C21" s="98" t="s">
        <v>78</v>
      </c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  <c r="Q21" s="101"/>
      <c r="R21" s="100"/>
    </row>
    <row r="22" ht="19.5" customHeight="1">
      <c r="A22" s="102"/>
      <c r="B22" s="103"/>
      <c r="C22" s="104"/>
      <c r="D22" s="105">
        <v>42370.0</v>
      </c>
      <c r="E22" s="105">
        <v>42401.0</v>
      </c>
      <c r="F22" s="105">
        <v>42430.0</v>
      </c>
      <c r="G22" s="105">
        <v>42461.0</v>
      </c>
      <c r="H22" s="105">
        <v>42491.0</v>
      </c>
      <c r="I22" s="105">
        <v>42522.0</v>
      </c>
      <c r="J22" s="105">
        <v>42552.0</v>
      </c>
      <c r="K22" s="105">
        <v>42583.0</v>
      </c>
      <c r="L22" s="105">
        <v>42614.0</v>
      </c>
      <c r="M22" s="105">
        <v>42644.0</v>
      </c>
      <c r="N22" s="105">
        <v>42675.0</v>
      </c>
      <c r="O22" s="105">
        <v>42705.0</v>
      </c>
      <c r="P22" s="106" t="s">
        <v>3</v>
      </c>
      <c r="Q22" s="106" t="s">
        <v>4</v>
      </c>
      <c r="R22" s="107"/>
    </row>
    <row r="23" ht="24.0" customHeight="1">
      <c r="A23" s="73"/>
      <c r="B23" s="74"/>
      <c r="C23" s="108" t="s">
        <v>0</v>
      </c>
      <c r="D23" s="109">
        <f t="shared" ref="D23:O23" si="1">sum(D31:D41)</f>
        <v>0</v>
      </c>
      <c r="E23" s="109">
        <f t="shared" si="1"/>
        <v>0</v>
      </c>
      <c r="F23" s="109">
        <f t="shared" si="1"/>
        <v>0</v>
      </c>
      <c r="G23" s="109">
        <f t="shared" si="1"/>
        <v>0</v>
      </c>
      <c r="H23" s="109">
        <f t="shared" si="1"/>
        <v>0</v>
      </c>
      <c r="I23" s="109">
        <f t="shared" si="1"/>
        <v>0</v>
      </c>
      <c r="J23" s="109">
        <f t="shared" si="1"/>
        <v>0</v>
      </c>
      <c r="K23" s="109">
        <f t="shared" si="1"/>
        <v>0</v>
      </c>
      <c r="L23" s="109">
        <f t="shared" si="1"/>
        <v>0</v>
      </c>
      <c r="M23" s="109">
        <f t="shared" si="1"/>
        <v>0</v>
      </c>
      <c r="N23" s="109">
        <f t="shared" si="1"/>
        <v>0</v>
      </c>
      <c r="O23" s="109">
        <f t="shared" si="1"/>
        <v>0</v>
      </c>
      <c r="P23" s="110">
        <f t="shared" ref="P23:P25" si="3">sum(D23:O23)</f>
        <v>0</v>
      </c>
      <c r="Q23" s="110">
        <f t="shared" ref="Q23:Q25" si="4">iferror(averageif(D23:O23, "&gt;0", D23:O23), 0)</f>
        <v>0</v>
      </c>
      <c r="R23" s="111"/>
    </row>
    <row r="24" ht="21.0" customHeight="1">
      <c r="A24" s="112"/>
      <c r="B24" s="113"/>
      <c r="C24" s="114" t="s">
        <v>1</v>
      </c>
      <c r="D24" s="115">
        <f t="shared" ref="D24:O24" si="2">sum(D44:D48)</f>
        <v>1505</v>
      </c>
      <c r="E24" s="115">
        <f t="shared" si="2"/>
        <v>1325</v>
      </c>
      <c r="F24" s="115">
        <f t="shared" si="2"/>
        <v>1457</v>
      </c>
      <c r="G24" s="115">
        <f t="shared" si="2"/>
        <v>1325</v>
      </c>
      <c r="H24" s="115">
        <f t="shared" si="2"/>
        <v>1457</v>
      </c>
      <c r="I24" s="115">
        <f t="shared" si="2"/>
        <v>1325</v>
      </c>
      <c r="J24" s="115">
        <f t="shared" si="2"/>
        <v>1957</v>
      </c>
      <c r="K24" s="115">
        <f t="shared" si="2"/>
        <v>1825</v>
      </c>
      <c r="L24" s="115">
        <f t="shared" si="2"/>
        <v>1957</v>
      </c>
      <c r="M24" s="115">
        <f t="shared" si="2"/>
        <v>1525</v>
      </c>
      <c r="N24" s="115">
        <f t="shared" si="2"/>
        <v>1457</v>
      </c>
      <c r="O24" s="115">
        <f t="shared" si="2"/>
        <v>1325</v>
      </c>
      <c r="P24" s="116">
        <f t="shared" si="3"/>
        <v>18440</v>
      </c>
      <c r="Q24" s="117">
        <f t="shared" si="4"/>
        <v>1536.666667</v>
      </c>
      <c r="R24" s="118"/>
    </row>
    <row r="25" ht="21.0" customHeight="1">
      <c r="A25" s="119"/>
      <c r="B25" s="120"/>
      <c r="C25" s="121" t="s">
        <v>79</v>
      </c>
      <c r="D25" s="122">
        <f t="shared" ref="D25:O25" si="5">D23-D24</f>
        <v>-1505</v>
      </c>
      <c r="E25" s="122">
        <f t="shared" si="5"/>
        <v>-1325</v>
      </c>
      <c r="F25" s="122">
        <f t="shared" si="5"/>
        <v>-1457</v>
      </c>
      <c r="G25" s="122">
        <f t="shared" si="5"/>
        <v>-1325</v>
      </c>
      <c r="H25" s="122">
        <f t="shared" si="5"/>
        <v>-1457</v>
      </c>
      <c r="I25" s="122">
        <f t="shared" si="5"/>
        <v>-1325</v>
      </c>
      <c r="J25" s="122">
        <f t="shared" si="5"/>
        <v>-1957</v>
      </c>
      <c r="K25" s="122">
        <f t="shared" si="5"/>
        <v>-1825</v>
      </c>
      <c r="L25" s="122">
        <f t="shared" si="5"/>
        <v>-1957</v>
      </c>
      <c r="M25" s="122">
        <f t="shared" si="5"/>
        <v>-1525</v>
      </c>
      <c r="N25" s="122">
        <f t="shared" si="5"/>
        <v>-1457</v>
      </c>
      <c r="O25" s="122">
        <f t="shared" si="5"/>
        <v>-1325</v>
      </c>
      <c r="P25" s="123">
        <f t="shared" si="3"/>
        <v>-18440</v>
      </c>
      <c r="Q25" s="123">
        <f t="shared" si="4"/>
        <v>0</v>
      </c>
      <c r="R25" s="124"/>
    </row>
    <row r="26" ht="21.0" customHeight="1">
      <c r="A26" s="73"/>
      <c r="B26" s="74"/>
      <c r="C26" s="125" t="s">
        <v>80</v>
      </c>
      <c r="D26" s="126">
        <f>(StartingBalance+D23)-D24</f>
        <v>23495</v>
      </c>
      <c r="E26" s="126">
        <f t="shared" ref="E26:O26" si="6">(D26+E23)-E24</f>
        <v>22170</v>
      </c>
      <c r="F26" s="126">
        <f t="shared" si="6"/>
        <v>20713</v>
      </c>
      <c r="G26" s="126">
        <f t="shared" si="6"/>
        <v>19388</v>
      </c>
      <c r="H26" s="126">
        <f t="shared" si="6"/>
        <v>17931</v>
      </c>
      <c r="I26" s="126">
        <f t="shared" si="6"/>
        <v>16606</v>
      </c>
      <c r="J26" s="126">
        <f t="shared" si="6"/>
        <v>14649</v>
      </c>
      <c r="K26" s="126">
        <f t="shared" si="6"/>
        <v>12824</v>
      </c>
      <c r="L26" s="126">
        <f t="shared" si="6"/>
        <v>10867</v>
      </c>
      <c r="M26" s="126">
        <f t="shared" si="6"/>
        <v>9342</v>
      </c>
      <c r="N26" s="126">
        <f t="shared" si="6"/>
        <v>7885</v>
      </c>
      <c r="O26" s="126">
        <f t="shared" si="6"/>
        <v>6560</v>
      </c>
      <c r="P26" s="127"/>
      <c r="Q26" s="128">
        <f>iferror(averageif(D26:O26, "&gt;0", D26:O26))</f>
        <v>15202.5</v>
      </c>
      <c r="R26" s="111"/>
    </row>
    <row r="27" ht="19.5" customHeight="1">
      <c r="A27" s="73"/>
      <c r="B27" s="74"/>
      <c r="C27" s="80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29"/>
      <c r="Q27" s="129"/>
      <c r="R27" s="111"/>
    </row>
    <row r="28" ht="19.5" customHeight="1">
      <c r="A28" s="73"/>
      <c r="B28" s="74"/>
      <c r="C28" s="8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1"/>
      <c r="Q28" s="131"/>
      <c r="R28" s="130"/>
    </row>
    <row r="29" ht="19.5" customHeight="1">
      <c r="A29" s="73"/>
      <c r="B29" s="74"/>
      <c r="C29" s="98" t="s">
        <v>0</v>
      </c>
      <c r="D29" s="132"/>
      <c r="E29" s="133"/>
      <c r="F29" s="133"/>
      <c r="G29" s="133"/>
      <c r="H29" s="133"/>
      <c r="I29" s="133"/>
      <c r="J29" s="134"/>
      <c r="K29" s="130"/>
      <c r="L29" s="130"/>
      <c r="M29" s="130"/>
      <c r="N29" s="130"/>
      <c r="O29" s="130"/>
      <c r="P29" s="131"/>
      <c r="Q29" s="131"/>
      <c r="R29" s="130"/>
    </row>
    <row r="30" ht="19.5" customHeight="1">
      <c r="A30" s="102"/>
      <c r="B30" s="103" t="s">
        <v>81</v>
      </c>
      <c r="C30" s="104" t="str">
        <f>IFERROR(__xludf.DUMMYFUNCTION("unique(Income!A:A)"),"")</f>
        <v/>
      </c>
      <c r="D30" s="105">
        <v>42370.0</v>
      </c>
      <c r="E30" s="105">
        <v>42401.0</v>
      </c>
      <c r="F30" s="105">
        <v>42430.0</v>
      </c>
      <c r="G30" s="105">
        <v>42461.0</v>
      </c>
      <c r="H30" s="105">
        <v>42491.0</v>
      </c>
      <c r="I30" s="105">
        <v>42522.0</v>
      </c>
      <c r="J30" s="105">
        <v>42552.0</v>
      </c>
      <c r="K30" s="105">
        <v>42583.0</v>
      </c>
      <c r="L30" s="105">
        <v>42614.0</v>
      </c>
      <c r="M30" s="105">
        <v>42644.0</v>
      </c>
      <c r="N30" s="105">
        <v>42675.0</v>
      </c>
      <c r="O30" s="105">
        <v>42705.0</v>
      </c>
      <c r="P30" s="106" t="s">
        <v>3</v>
      </c>
      <c r="Q30" s="106" t="s">
        <v>4</v>
      </c>
      <c r="R30" s="107"/>
    </row>
    <row r="31" ht="19.5" customHeight="1">
      <c r="A31" s="73"/>
      <c r="B31" s="135" t="str">
        <f t="array" ref="B31:B40">iferror(match(C31:C40,Income!A:A,0))</f>
        <v/>
      </c>
      <c r="C31" s="136"/>
      <c r="D31" s="137" t="str">
        <f t="shared" ref="D31:D40" si="7">if(not(isblank(B31)), indirect("Income!D"&amp;B31&amp;":Q"&amp;B31),"")</f>
        <v/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27"/>
      <c r="Q31" s="110"/>
      <c r="R31" s="138"/>
    </row>
    <row r="32" ht="19.5" customHeight="1">
      <c r="A32" s="73"/>
      <c r="B32" s="139"/>
      <c r="C32" s="140"/>
      <c r="D32" s="137" t="str">
        <f t="shared" si="7"/>
        <v/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27"/>
      <c r="Q32" s="110"/>
      <c r="R32" s="138"/>
    </row>
    <row r="33" ht="1.5" customHeight="1">
      <c r="A33" s="73"/>
      <c r="B33" s="74"/>
      <c r="C33" s="140"/>
      <c r="D33" s="137" t="str">
        <f t="shared" si="7"/>
        <v/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10"/>
      <c r="Q33" s="110"/>
      <c r="R33" s="111"/>
    </row>
    <row r="34" ht="1.5" customHeight="1">
      <c r="A34" s="73"/>
      <c r="B34" s="74"/>
      <c r="C34" s="140"/>
      <c r="D34" s="137" t="str">
        <f t="shared" si="7"/>
        <v/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10"/>
      <c r="Q34" s="110"/>
      <c r="R34" s="111"/>
    </row>
    <row r="35" ht="1.5" customHeight="1">
      <c r="A35" s="73"/>
      <c r="B35" s="74"/>
      <c r="C35" s="140"/>
      <c r="D35" s="137" t="str">
        <f t="shared" si="7"/>
        <v/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10"/>
      <c r="Q35" s="110"/>
      <c r="R35" s="111"/>
    </row>
    <row r="36" ht="1.5" customHeight="1">
      <c r="A36" s="73"/>
      <c r="B36" s="74"/>
      <c r="C36" s="140"/>
      <c r="D36" s="137" t="str">
        <f t="shared" si="7"/>
        <v/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10"/>
      <c r="Q36" s="110"/>
      <c r="R36" s="111"/>
    </row>
    <row r="37" ht="1.5" customHeight="1">
      <c r="A37" s="73"/>
      <c r="B37" s="74"/>
      <c r="C37" s="140"/>
      <c r="D37" s="137" t="str">
        <f t="shared" si="7"/>
        <v/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10"/>
      <c r="Q37" s="110"/>
      <c r="R37" s="111"/>
    </row>
    <row r="38" ht="1.5" customHeight="1">
      <c r="A38" s="73"/>
      <c r="B38" s="74"/>
      <c r="C38" s="140"/>
      <c r="D38" s="137" t="str">
        <f t="shared" si="7"/>
        <v/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10"/>
      <c r="Q38" s="110"/>
      <c r="R38" s="111"/>
    </row>
    <row r="39" ht="1.5" customHeight="1">
      <c r="A39" s="73"/>
      <c r="B39" s="74"/>
      <c r="C39" s="140"/>
      <c r="D39" s="137" t="str">
        <f t="shared" si="7"/>
        <v/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10"/>
      <c r="Q39" s="110"/>
      <c r="R39" s="111"/>
    </row>
    <row r="40" ht="1.5" customHeight="1">
      <c r="A40" s="73"/>
      <c r="B40" s="74"/>
      <c r="C40" s="140"/>
      <c r="D40" s="137" t="str">
        <f t="shared" si="7"/>
        <v/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10"/>
      <c r="Q40" s="110"/>
      <c r="R40" s="130"/>
    </row>
    <row r="41" ht="19.5" customHeight="1">
      <c r="A41" s="73"/>
      <c r="B41" s="74"/>
      <c r="C41" s="99"/>
      <c r="D41" s="141"/>
      <c r="E41" s="142"/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10"/>
      <c r="Q41" s="110"/>
      <c r="R41" s="130"/>
    </row>
    <row r="42" ht="19.5" customHeight="1">
      <c r="A42" s="73"/>
      <c r="B42" s="74"/>
      <c r="C42" s="98" t="s">
        <v>1</v>
      </c>
      <c r="D42" s="132"/>
      <c r="E42" s="134"/>
      <c r="F42" s="134"/>
      <c r="G42" s="144"/>
      <c r="H42" s="144"/>
      <c r="I42" s="144"/>
      <c r="J42" s="144"/>
      <c r="K42" s="144"/>
      <c r="L42" s="144"/>
      <c r="M42" s="144"/>
      <c r="N42" s="144"/>
      <c r="O42" s="144"/>
      <c r="P42" s="110"/>
      <c r="Q42" s="110"/>
      <c r="R42" s="130"/>
    </row>
    <row r="43" ht="19.5" customHeight="1">
      <c r="A43" s="102"/>
      <c r="B43" s="103" t="s">
        <v>81</v>
      </c>
      <c r="C43" s="145" t="str">
        <f>IFERROR(__xludf.DUMMYFUNCTION("unique(Expenses!A:A)"),"")</f>
        <v/>
      </c>
      <c r="D43" s="105">
        <v>42370.0</v>
      </c>
      <c r="E43" s="105">
        <v>42401.0</v>
      </c>
      <c r="F43" s="105">
        <v>42430.0</v>
      </c>
      <c r="G43" s="105">
        <v>42461.0</v>
      </c>
      <c r="H43" s="105">
        <v>42491.0</v>
      </c>
      <c r="I43" s="105">
        <v>42522.0</v>
      </c>
      <c r="J43" s="105">
        <v>42552.0</v>
      </c>
      <c r="K43" s="105">
        <v>42583.0</v>
      </c>
      <c r="L43" s="105">
        <v>42614.0</v>
      </c>
      <c r="M43" s="105">
        <v>42644.0</v>
      </c>
      <c r="N43" s="105">
        <v>42675.0</v>
      </c>
      <c r="O43" s="105">
        <v>42705.0</v>
      </c>
      <c r="P43" s="106" t="s">
        <v>3</v>
      </c>
      <c r="Q43" s="106" t="s">
        <v>4</v>
      </c>
      <c r="R43" s="107"/>
    </row>
    <row r="44" ht="19.5" customHeight="1">
      <c r="A44" s="146"/>
      <c r="B44" s="135">
        <f t="array" ref="B44:B48">iferror(match(C44:C48,Expenses!A:A,0))</f>
        <v>3</v>
      </c>
      <c r="C44" s="147" t="str">
        <f>IFERROR(__xludf.DUMMYFUNCTION("""COMPUTED_VALUE"""),"Training")</f>
        <v>Training</v>
      </c>
      <c r="D44" s="148">
        <f t="shared" ref="D44:D70" si="8">if(not(isblank(B44)), indirect("Expenses!D"&amp;B44&amp;":Q"&amp;B44),"")</f>
        <v>1505</v>
      </c>
      <c r="E44" s="148">
        <v>1325.0</v>
      </c>
      <c r="F44" s="148">
        <v>1457.0</v>
      </c>
      <c r="G44" s="148">
        <v>1325.0</v>
      </c>
      <c r="H44" s="148">
        <v>1457.0</v>
      </c>
      <c r="I44" s="148">
        <v>1325.0</v>
      </c>
      <c r="J44" s="148">
        <v>1957.0</v>
      </c>
      <c r="K44" s="148">
        <v>1825.0</v>
      </c>
      <c r="L44" s="148">
        <v>1957.0</v>
      </c>
      <c r="M44" s="148">
        <v>1525.0</v>
      </c>
      <c r="N44" s="148">
        <v>1457.0</v>
      </c>
      <c r="O44" s="148">
        <v>1325.0</v>
      </c>
      <c r="P44" s="149">
        <v>18440.0</v>
      </c>
      <c r="Q44" s="149">
        <v>1536.6666666666667</v>
      </c>
      <c r="R44" s="150"/>
    </row>
    <row r="45" ht="19.5" customHeight="1">
      <c r="A45" s="73"/>
      <c r="B45" s="139">
        <v>15.0</v>
      </c>
      <c r="C45" s="151" t="str">
        <f>IFERROR(__xludf.DUMMYFUNCTION("""COMPUTED_VALUE"""),"Showing")</f>
        <v>Showing</v>
      </c>
      <c r="D45" s="152">
        <f t="shared" si="8"/>
        <v>0</v>
      </c>
      <c r="E45" s="152">
        <v>0.0</v>
      </c>
      <c r="F45" s="152">
        <v>0.0</v>
      </c>
      <c r="G45" s="152">
        <v>0.0</v>
      </c>
      <c r="H45" s="152">
        <v>0.0</v>
      </c>
      <c r="I45" s="152">
        <v>0.0</v>
      </c>
      <c r="J45" s="152">
        <v>0.0</v>
      </c>
      <c r="K45" s="152">
        <v>0.0</v>
      </c>
      <c r="L45" s="152">
        <v>0.0</v>
      </c>
      <c r="M45" s="152">
        <v>0.0</v>
      </c>
      <c r="N45" s="152">
        <v>0.0</v>
      </c>
      <c r="O45" s="152">
        <v>0.0</v>
      </c>
      <c r="P45" s="153">
        <v>0.0</v>
      </c>
      <c r="Q45" s="153">
        <v>0.0</v>
      </c>
      <c r="R45" s="154"/>
    </row>
    <row r="46" ht="19.5" customHeight="1">
      <c r="A46" s="73"/>
      <c r="B46" s="139">
        <v>32.0</v>
      </c>
      <c r="C46" s="151" t="str">
        <f>IFERROR(__xludf.DUMMYFUNCTION("""COMPUTED_VALUE"""),"Lessons/Practice")</f>
        <v>Lessons/Practice</v>
      </c>
      <c r="D46" s="152">
        <f t="shared" si="8"/>
        <v>0</v>
      </c>
      <c r="E46" s="152">
        <v>0.0</v>
      </c>
      <c r="F46" s="152">
        <v>0.0</v>
      </c>
      <c r="G46" s="152">
        <v>0.0</v>
      </c>
      <c r="H46" s="152">
        <v>0.0</v>
      </c>
      <c r="I46" s="152">
        <v>0.0</v>
      </c>
      <c r="J46" s="152">
        <v>0.0</v>
      </c>
      <c r="K46" s="152">
        <v>0.0</v>
      </c>
      <c r="L46" s="152">
        <v>0.0</v>
      </c>
      <c r="M46" s="152">
        <v>0.0</v>
      </c>
      <c r="N46" s="152">
        <v>0.0</v>
      </c>
      <c r="O46" s="152">
        <v>0.0</v>
      </c>
      <c r="P46" s="153">
        <v>0.0</v>
      </c>
      <c r="Q46" s="153">
        <v>0.0</v>
      </c>
      <c r="R46" s="154"/>
    </row>
    <row r="47" ht="19.5" customHeight="1">
      <c r="A47" s="73"/>
      <c r="B47" s="139">
        <v>40.0</v>
      </c>
      <c r="C47" s="151" t="str">
        <f>IFERROR(__xludf.DUMMYFUNCTION("""COMPUTED_VALUE"""),"Miscellaneous")</f>
        <v>Miscellaneous</v>
      </c>
      <c r="D47" s="152">
        <f t="shared" si="8"/>
        <v>0</v>
      </c>
      <c r="E47" s="152">
        <v>0.0</v>
      </c>
      <c r="F47" s="152">
        <v>0.0</v>
      </c>
      <c r="G47" s="152">
        <v>0.0</v>
      </c>
      <c r="H47" s="152">
        <v>0.0</v>
      </c>
      <c r="I47" s="152">
        <v>0.0</v>
      </c>
      <c r="J47" s="152">
        <v>0.0</v>
      </c>
      <c r="K47" s="152">
        <v>0.0</v>
      </c>
      <c r="L47" s="152">
        <v>0.0</v>
      </c>
      <c r="M47" s="152">
        <v>0.0</v>
      </c>
      <c r="N47" s="152">
        <v>0.0</v>
      </c>
      <c r="O47" s="152">
        <v>0.0</v>
      </c>
      <c r="P47" s="153">
        <v>0.0</v>
      </c>
      <c r="Q47" s="153">
        <v>0.0</v>
      </c>
      <c r="R47" s="154"/>
    </row>
    <row r="48" ht="19.5" customHeight="1">
      <c r="A48" s="73"/>
      <c r="B48" s="139">
        <v>56.0</v>
      </c>
      <c r="C48" s="151" t="str">
        <f>IFERROR(__xludf.DUMMYFUNCTION("""COMPUTED_VALUE"""),"Breeding")</f>
        <v>Breeding</v>
      </c>
      <c r="D48" s="152">
        <f t="shared" si="8"/>
        <v>0</v>
      </c>
      <c r="E48" s="152">
        <v>0.0</v>
      </c>
      <c r="F48" s="152">
        <v>0.0</v>
      </c>
      <c r="G48" s="152">
        <v>0.0</v>
      </c>
      <c r="H48" s="152">
        <v>0.0</v>
      </c>
      <c r="I48" s="152">
        <v>0.0</v>
      </c>
      <c r="J48" s="152">
        <v>0.0</v>
      </c>
      <c r="K48" s="152">
        <v>0.0</v>
      </c>
      <c r="L48" s="152">
        <v>0.0</v>
      </c>
      <c r="M48" s="152">
        <v>0.0</v>
      </c>
      <c r="N48" s="152">
        <v>0.0</v>
      </c>
      <c r="O48" s="152">
        <v>0.0</v>
      </c>
      <c r="P48" s="153">
        <v>0.0</v>
      </c>
      <c r="Q48" s="153">
        <v>0.0</v>
      </c>
      <c r="R48" s="154"/>
    </row>
    <row r="49" ht="19.5" customHeight="1">
      <c r="A49" s="73"/>
      <c r="B49" s="139"/>
      <c r="C49" s="155"/>
      <c r="D49" s="156" t="str">
        <f t="shared" si="8"/>
        <v/>
      </c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28"/>
      <c r="Q49" s="128"/>
      <c r="R49" s="157"/>
    </row>
    <row r="50" ht="19.5" customHeight="1">
      <c r="A50" s="73"/>
      <c r="B50" s="74"/>
      <c r="C50" s="80"/>
      <c r="D50" s="137" t="str">
        <f t="shared" si="8"/>
        <v/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  <c r="Q50" s="159"/>
      <c r="R50" s="160"/>
    </row>
    <row r="51" ht="19.5" customHeight="1">
      <c r="A51" s="73"/>
      <c r="B51" s="74"/>
      <c r="C51" s="40"/>
      <c r="D51" s="137" t="str">
        <f t="shared" si="8"/>
        <v/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  <c r="Q51" s="159"/>
      <c r="R51" s="80"/>
    </row>
    <row r="52" ht="19.5" customHeight="1">
      <c r="A52" s="73"/>
      <c r="B52" s="74"/>
      <c r="C52" s="40"/>
      <c r="D52" s="137" t="str">
        <f t="shared" si="8"/>
        <v/>
      </c>
      <c r="E52" s="161"/>
      <c r="F52" s="162"/>
      <c r="G52" s="162"/>
      <c r="H52" s="163"/>
      <c r="I52" s="162"/>
      <c r="J52" s="162"/>
      <c r="K52" s="162"/>
      <c r="L52" s="162"/>
      <c r="M52" s="162"/>
      <c r="N52" s="162"/>
      <c r="O52" s="162"/>
      <c r="P52" s="164"/>
      <c r="Q52" s="164"/>
      <c r="R52" s="80"/>
    </row>
    <row r="53" ht="19.5" customHeight="1">
      <c r="A53" s="73"/>
      <c r="B53" s="74"/>
      <c r="C53" s="40"/>
      <c r="D53" s="137" t="str">
        <f t="shared" si="8"/>
        <v/>
      </c>
      <c r="E53" s="161"/>
      <c r="F53" s="162"/>
      <c r="G53" s="162"/>
      <c r="H53" s="163"/>
      <c r="I53" s="162"/>
      <c r="J53" s="162"/>
      <c r="K53" s="162"/>
      <c r="L53" s="162"/>
      <c r="M53" s="162"/>
      <c r="N53" s="162"/>
      <c r="O53" s="162"/>
      <c r="P53" s="164"/>
      <c r="Q53" s="164"/>
      <c r="R53" s="80"/>
    </row>
    <row r="54" ht="19.5" customHeight="1">
      <c r="A54" s="73"/>
      <c r="B54" s="74"/>
      <c r="C54" s="40"/>
      <c r="D54" s="137" t="str">
        <f t="shared" si="8"/>
        <v/>
      </c>
      <c r="E54" s="161"/>
      <c r="F54" s="162"/>
      <c r="G54" s="162"/>
      <c r="H54" s="163"/>
      <c r="I54" s="162"/>
      <c r="J54" s="162"/>
      <c r="K54" s="162"/>
      <c r="L54" s="162"/>
      <c r="M54" s="162"/>
      <c r="N54" s="162"/>
      <c r="O54" s="162"/>
      <c r="P54" s="164"/>
      <c r="Q54" s="164"/>
      <c r="R54" s="80"/>
    </row>
    <row r="55" ht="19.5" customHeight="1">
      <c r="A55" s="73"/>
      <c r="B55" s="74"/>
      <c r="C55" s="40"/>
      <c r="D55" s="137" t="str">
        <f t="shared" si="8"/>
        <v/>
      </c>
      <c r="E55" s="161"/>
      <c r="F55" s="162"/>
      <c r="G55" s="162"/>
      <c r="H55" s="163"/>
      <c r="I55" s="162"/>
      <c r="J55" s="162"/>
      <c r="K55" s="162"/>
      <c r="L55" s="162"/>
      <c r="M55" s="162"/>
      <c r="N55" s="162"/>
      <c r="O55" s="162"/>
      <c r="P55" s="164"/>
      <c r="Q55" s="164"/>
      <c r="R55" s="80"/>
    </row>
    <row r="56" ht="19.5" customHeight="1">
      <c r="A56" s="73"/>
      <c r="B56" s="74"/>
      <c r="C56" s="80"/>
      <c r="D56" s="137" t="str">
        <f t="shared" si="8"/>
        <v/>
      </c>
      <c r="E56" s="162"/>
      <c r="F56" s="162"/>
      <c r="G56" s="162"/>
      <c r="H56" s="163"/>
      <c r="I56" s="162"/>
      <c r="J56" s="162"/>
      <c r="K56" s="162"/>
      <c r="L56" s="162"/>
      <c r="M56" s="162"/>
      <c r="N56" s="162"/>
      <c r="O56" s="162"/>
      <c r="P56" s="164"/>
      <c r="Q56" s="164"/>
      <c r="R56" s="80"/>
    </row>
    <row r="57" ht="19.5" customHeight="1">
      <c r="A57" s="73"/>
      <c r="B57" s="74"/>
      <c r="C57" s="80"/>
      <c r="D57" s="137" t="str">
        <f t="shared" si="8"/>
        <v/>
      </c>
      <c r="E57" s="162"/>
      <c r="F57" s="162"/>
      <c r="G57" s="162"/>
      <c r="H57" s="163"/>
      <c r="I57" s="162"/>
      <c r="J57" s="162"/>
      <c r="K57" s="162"/>
      <c r="L57" s="162"/>
      <c r="M57" s="162"/>
      <c r="N57" s="162"/>
      <c r="O57" s="162"/>
      <c r="P57" s="164"/>
      <c r="Q57" s="164"/>
      <c r="R57" s="80"/>
    </row>
    <row r="58" ht="19.5" customHeight="1">
      <c r="A58" s="73"/>
      <c r="B58" s="74"/>
      <c r="C58" s="80"/>
      <c r="D58" s="137" t="str">
        <f t="shared" si="8"/>
        <v/>
      </c>
      <c r="E58" s="162"/>
      <c r="F58" s="162"/>
      <c r="G58" s="162"/>
      <c r="H58" s="163"/>
      <c r="I58" s="162"/>
      <c r="J58" s="162"/>
      <c r="K58" s="162"/>
      <c r="L58" s="162"/>
      <c r="M58" s="162"/>
      <c r="N58" s="162"/>
      <c r="O58" s="162"/>
      <c r="P58" s="164"/>
      <c r="Q58" s="164"/>
      <c r="R58" s="80"/>
    </row>
    <row r="59" ht="19.5" customHeight="1">
      <c r="A59" s="73"/>
      <c r="B59" s="74"/>
      <c r="C59" s="80"/>
      <c r="D59" s="137" t="str">
        <f t="shared" si="8"/>
        <v/>
      </c>
      <c r="E59" s="162"/>
      <c r="F59" s="162"/>
      <c r="G59" s="162"/>
      <c r="H59" s="163"/>
      <c r="I59" s="162"/>
      <c r="J59" s="162"/>
      <c r="K59" s="162"/>
      <c r="L59" s="162"/>
      <c r="M59" s="162"/>
      <c r="N59" s="162"/>
      <c r="O59" s="162"/>
      <c r="P59" s="164"/>
      <c r="Q59" s="164"/>
      <c r="R59" s="80"/>
    </row>
    <row r="60" ht="19.5" customHeight="1">
      <c r="A60" s="73"/>
      <c r="B60" s="74"/>
      <c r="C60" s="80"/>
      <c r="D60" s="137" t="str">
        <f t="shared" si="8"/>
        <v/>
      </c>
      <c r="E60" s="162"/>
      <c r="F60" s="162"/>
      <c r="G60" s="162"/>
      <c r="H60" s="163"/>
      <c r="I60" s="162"/>
      <c r="J60" s="162"/>
      <c r="K60" s="162"/>
      <c r="L60" s="162"/>
      <c r="M60" s="162"/>
      <c r="N60" s="162"/>
      <c r="O60" s="162"/>
      <c r="P60" s="164"/>
      <c r="Q60" s="164"/>
      <c r="R60" s="80"/>
    </row>
    <row r="61" ht="19.5" customHeight="1">
      <c r="A61" s="73"/>
      <c r="B61" s="74"/>
      <c r="C61" s="80"/>
      <c r="D61" s="137" t="str">
        <f t="shared" si="8"/>
        <v/>
      </c>
      <c r="E61" s="162"/>
      <c r="F61" s="162"/>
      <c r="G61" s="162"/>
      <c r="H61" s="163"/>
      <c r="I61" s="162"/>
      <c r="J61" s="162"/>
      <c r="K61" s="162"/>
      <c r="L61" s="162"/>
      <c r="M61" s="162"/>
      <c r="N61" s="162"/>
      <c r="O61" s="162"/>
      <c r="P61" s="164"/>
      <c r="Q61" s="164"/>
      <c r="R61" s="80"/>
    </row>
    <row r="62" ht="19.5" customHeight="1">
      <c r="A62" s="73"/>
      <c r="B62" s="74"/>
      <c r="C62" s="80"/>
      <c r="D62" s="137" t="str">
        <f t="shared" si="8"/>
        <v/>
      </c>
      <c r="E62" s="162"/>
      <c r="F62" s="162"/>
      <c r="G62" s="162"/>
      <c r="H62" s="163"/>
      <c r="I62" s="162"/>
      <c r="J62" s="162"/>
      <c r="K62" s="162"/>
      <c r="L62" s="162"/>
      <c r="M62" s="162"/>
      <c r="N62" s="162"/>
      <c r="O62" s="162"/>
      <c r="P62" s="164"/>
      <c r="Q62" s="164"/>
      <c r="R62" s="80"/>
    </row>
    <row r="63" ht="19.5" customHeight="1">
      <c r="A63" s="73"/>
      <c r="B63" s="74"/>
      <c r="C63" s="80"/>
      <c r="D63" s="137" t="str">
        <f t="shared" si="8"/>
        <v/>
      </c>
      <c r="E63" s="162"/>
      <c r="F63" s="162"/>
      <c r="G63" s="162"/>
      <c r="H63" s="163"/>
      <c r="I63" s="162"/>
      <c r="J63" s="162"/>
      <c r="K63" s="162"/>
      <c r="L63" s="162"/>
      <c r="M63" s="162"/>
      <c r="N63" s="162"/>
      <c r="O63" s="162"/>
      <c r="P63" s="164"/>
      <c r="Q63" s="164"/>
      <c r="R63" s="80"/>
    </row>
    <row r="64" ht="19.5" customHeight="1">
      <c r="A64" s="73"/>
      <c r="B64" s="74"/>
      <c r="C64" s="80"/>
      <c r="D64" s="137" t="str">
        <f t="shared" si="8"/>
        <v/>
      </c>
      <c r="E64" s="162"/>
      <c r="F64" s="162"/>
      <c r="G64" s="162"/>
      <c r="H64" s="163"/>
      <c r="I64" s="162"/>
      <c r="J64" s="162"/>
      <c r="K64" s="162"/>
      <c r="L64" s="162"/>
      <c r="M64" s="162"/>
      <c r="N64" s="162"/>
      <c r="O64" s="162"/>
      <c r="P64" s="164"/>
      <c r="Q64" s="164"/>
      <c r="R64" s="80"/>
    </row>
    <row r="65" ht="19.5" customHeight="1">
      <c r="A65" s="73"/>
      <c r="B65" s="74"/>
      <c r="C65" s="80"/>
      <c r="D65" s="137" t="str">
        <f t="shared" si="8"/>
        <v/>
      </c>
      <c r="E65" s="162"/>
      <c r="F65" s="162"/>
      <c r="G65" s="162"/>
      <c r="H65" s="163"/>
      <c r="I65" s="162"/>
      <c r="J65" s="162"/>
      <c r="K65" s="162"/>
      <c r="L65" s="162"/>
      <c r="M65" s="162"/>
      <c r="N65" s="162"/>
      <c r="O65" s="162"/>
      <c r="P65" s="164"/>
      <c r="Q65" s="164"/>
      <c r="R65" s="80"/>
    </row>
    <row r="66" ht="19.5" customHeight="1">
      <c r="A66" s="73"/>
      <c r="B66" s="74"/>
      <c r="C66" s="80"/>
      <c r="D66" s="137" t="str">
        <f t="shared" si="8"/>
        <v/>
      </c>
      <c r="E66" s="162"/>
      <c r="F66" s="162"/>
      <c r="G66" s="162"/>
      <c r="H66" s="163"/>
      <c r="I66" s="162"/>
      <c r="J66" s="162"/>
      <c r="K66" s="162"/>
      <c r="L66" s="162"/>
      <c r="M66" s="162"/>
      <c r="N66" s="162"/>
      <c r="O66" s="162"/>
      <c r="P66" s="164"/>
      <c r="Q66" s="164"/>
      <c r="R66" s="80"/>
    </row>
    <row r="67" ht="19.5" customHeight="1">
      <c r="A67" s="73"/>
      <c r="B67" s="74"/>
      <c r="C67" s="80"/>
      <c r="D67" s="137" t="str">
        <f t="shared" si="8"/>
        <v/>
      </c>
      <c r="E67" s="162"/>
      <c r="F67" s="162"/>
      <c r="G67" s="162"/>
      <c r="H67" s="163"/>
      <c r="I67" s="162"/>
      <c r="J67" s="162"/>
      <c r="K67" s="162"/>
      <c r="L67" s="162"/>
      <c r="M67" s="162"/>
      <c r="N67" s="162"/>
      <c r="O67" s="162"/>
      <c r="P67" s="164"/>
      <c r="Q67" s="164"/>
      <c r="R67" s="80"/>
    </row>
    <row r="68" ht="19.5" customHeight="1">
      <c r="A68" s="73"/>
      <c r="B68" s="74"/>
      <c r="C68" s="80"/>
      <c r="D68" s="137" t="str">
        <f t="shared" si="8"/>
        <v/>
      </c>
      <c r="E68" s="162"/>
      <c r="F68" s="162"/>
      <c r="G68" s="162"/>
      <c r="H68" s="163"/>
      <c r="I68" s="162"/>
      <c r="J68" s="162"/>
      <c r="K68" s="162"/>
      <c r="L68" s="162"/>
      <c r="M68" s="162"/>
      <c r="N68" s="162"/>
      <c r="O68" s="162"/>
      <c r="P68" s="164"/>
      <c r="Q68" s="164"/>
      <c r="R68" s="80"/>
    </row>
    <row r="69" ht="19.5" customHeight="1">
      <c r="A69" s="73"/>
      <c r="B69" s="74"/>
      <c r="C69" s="80"/>
      <c r="D69" s="137" t="str">
        <f t="shared" si="8"/>
        <v/>
      </c>
      <c r="E69" s="162"/>
      <c r="F69" s="162"/>
      <c r="G69" s="162"/>
      <c r="H69" s="163"/>
      <c r="I69" s="162"/>
      <c r="J69" s="162"/>
      <c r="K69" s="162"/>
      <c r="L69" s="162"/>
      <c r="M69" s="162"/>
      <c r="N69" s="162"/>
      <c r="O69" s="162"/>
      <c r="P69" s="164"/>
      <c r="Q69" s="164"/>
      <c r="R69" s="80"/>
    </row>
    <row r="70" ht="19.5" customHeight="1">
      <c r="A70" s="73"/>
      <c r="B70" s="74"/>
      <c r="C70" s="80"/>
      <c r="D70" s="137" t="str">
        <f t="shared" si="8"/>
        <v/>
      </c>
      <c r="E70" s="162"/>
      <c r="F70" s="162"/>
      <c r="G70" s="162"/>
      <c r="H70" s="163"/>
      <c r="I70" s="162"/>
      <c r="J70" s="162"/>
      <c r="K70" s="162"/>
      <c r="L70" s="162"/>
      <c r="M70" s="162"/>
      <c r="N70" s="162"/>
      <c r="O70" s="162"/>
      <c r="P70" s="164"/>
      <c r="Q70" s="164"/>
      <c r="R70" s="80"/>
    </row>
  </sheetData>
  <mergeCells count="2">
    <mergeCell ref="K4:M4"/>
    <mergeCell ref="K5:M5"/>
  </mergeCells>
  <conditionalFormatting sqref="D25:O26">
    <cfRule type="cellIs" dxfId="0" priority="1" operator="lessThan">
      <formula>0</formula>
    </cfRule>
  </conditionalFormatting>
  <drawing r:id="rId2"/>
  <legacyDrawing r:id="rId3"/>
</worksheet>
</file>